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<sst xmlns="http://schemas.openxmlformats.org/spreadsheetml/2006/main" count="349" uniqueCount="151">
  <si>
    <t>งบประมาณแผ่นดิน ประจำปี 2549</t>
  </si>
  <si>
    <t>แผนงบประมาณ สร้างสังคมแห่งการเรียนรู้ตลอดชีวิต พัฒนาคนให้มีความรู้คู่คุณธรรมและจริยธรรม ผลผลิต ผู้สำเร็จการศึกษาด้านสังคมศาสตร์ กิจกรรมจัดการเรียนการสอนด้านสังคมศาสตร์</t>
  </si>
  <si>
    <t>งานจัดการศึกษาสาขาสังคมศาสตร์</t>
  </si>
  <si>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</si>
  <si>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</si>
  <si>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</si>
  <si>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</si>
  <si>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</si>
  <si>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 xml:space="preserve">ปีงบประมาณ 2549 </t>
  </si>
  <si>
    <t>รวมค่าใช้จ่าย</t>
  </si>
  <si>
    <t>คงเหลือ</t>
  </si>
  <si>
    <t>เดือน ต.ค. 48</t>
  </si>
  <si>
    <t>เดือน พ.ย. 48</t>
  </si>
  <si>
    <t>เดือน ธ.ค. 48</t>
  </si>
  <si>
    <t>เดือน ม.ค. 49</t>
  </si>
  <si>
    <t>เดือน ก.พ. 49</t>
  </si>
  <si>
    <t>เดือน มี.ค. 49</t>
  </si>
  <si>
    <t>งบบุคลากร</t>
  </si>
  <si>
    <t>1.  หมวดเงินเดือนและค่าจ้างประจำ</t>
  </si>
  <si>
    <t>จำนวนเงินรวม หมวดเงินเดือนและค่าจ้างประจำ</t>
  </si>
  <si>
    <t>งบดำเนินงาน</t>
  </si>
  <si>
    <t>หมวดค่าตอบแทนใช้สอยและวัสดุ</t>
  </si>
  <si>
    <t>1.  หมวดค่าตอบแทน ใช้สอยและวัสดุ</t>
  </si>
  <si>
    <t>จำนวนเงินรวม หมวดค่าตอบแทนใช้สอยและวัสดุ</t>
  </si>
  <si>
    <t>รวมเงินงบประมาณแผ่นดิน</t>
  </si>
  <si>
    <t>งานสนับสนุนการจัดการศึกษา</t>
  </si>
  <si>
    <t xml:space="preserve">ปีงบประมาณ 2549  </t>
  </si>
  <si>
    <t>เงินส่วนกลางของมหาวิทยาลัย</t>
  </si>
  <si>
    <t xml:space="preserve">1.  หมวดเงินเดือนและค่าจ้างประจำ </t>
  </si>
  <si>
    <t>2.  หมวดงบกลาง (ค่ารักษาพยาบาล,ค่าเล่าเรียนบุตร)</t>
  </si>
  <si>
    <t>3.  หมวดเงินอุดหนุนทั่วไป (เงินเดือนพนักงาน)</t>
  </si>
  <si>
    <t>รวมเงินงานสนับสนุนการจัดการศึกษา</t>
  </si>
  <si>
    <t>งบประมาณรายได้ปี 2549</t>
  </si>
  <si>
    <t>แผนงานจัดการศึกษาอุดมศึกษา</t>
  </si>
  <si>
    <t>กองทุนเพื่อการศึกษา 0200 :</t>
  </si>
  <si>
    <t>หมวดค่าจ้างชั่วคราว</t>
  </si>
  <si>
    <t>1.  สำนักงานเลขานุการคณะ</t>
  </si>
  <si>
    <t>2.  สาขาวิชาประวัติศาสตร์</t>
  </si>
  <si>
    <t>3.  สาขาวิชาจิตวิทยา</t>
  </si>
  <si>
    <t>4.  สาขาวิชาพัฒนาสังคม</t>
  </si>
  <si>
    <t>5.  สาขาวิชารัฐศาสตร์และรัฐประศาสนศาสตร์</t>
  </si>
  <si>
    <t>จำนวนเงินรวม หมวดค่าจ้างชั่วคราว</t>
  </si>
  <si>
    <t>หมวดค่าตอบแทน</t>
  </si>
  <si>
    <t>1. สำนักงานเลขานุการคณะ</t>
  </si>
  <si>
    <t>2. สาขาวิชาประวัติศาสตร์</t>
  </si>
  <si>
    <t>3. สาขาวิชาจิตวิทยา</t>
  </si>
  <si>
    <t>4. สาขาวิชาพัฒนาสังคม</t>
  </si>
  <si>
    <t>5. สาขาวิชารัฐศาสตร์และรัฐประศาสนศาสตร์</t>
  </si>
  <si>
    <t>จำนวนเงินรวม หมวดค่าตอบแทน</t>
  </si>
  <si>
    <t>หมวดค่าใช้สอย</t>
  </si>
  <si>
    <t>จำนวนเงินรวม หมวดค่าใช้สอย</t>
  </si>
  <si>
    <t>หมวดค่าวัสดุ</t>
  </si>
  <si>
    <t>2. สาขาวิชาจิตวิทยา</t>
  </si>
  <si>
    <t>จำนวนเงินรวม หมวดค่าวัสดุ</t>
  </si>
  <si>
    <t>หมวดค่าสาธารณูปโภค</t>
  </si>
  <si>
    <t>จำนวนเงินรวม หมวดค่าสาธรณูปโภค</t>
  </si>
  <si>
    <t>หมวดเงินอุดหนุนทั่วไป</t>
  </si>
  <si>
    <t>1.1  โครงการพัฒนาบุคลากร</t>
  </si>
  <si>
    <t>1.2  โครงการระดมความคิดเพื่อพัฒนางาน</t>
  </si>
  <si>
    <t>1.3  โครงการประกันคุณภาพการศึกษา</t>
  </si>
  <si>
    <t>1.4  โครงการอบรม "เทคนิคการทำงานเป็นทีม"</t>
  </si>
  <si>
    <t>1.5  โครงการอบรมคอมพิวเตอร์แก่บุคลากรคณะสังคมศาสตร์</t>
  </si>
  <si>
    <t>1.6  โครงการตรวจสุขภาพประจำปี</t>
  </si>
  <si>
    <t>1.7  โครงการปริญญาตรี ภาคพิเศษ</t>
  </si>
  <si>
    <t>1.8  โครงการระดับปริญญาโท ภาคพิเศษ</t>
  </si>
  <si>
    <t>1.9  โครงการปริญญาโท (ครู-อาจารย์ประจำการ)</t>
  </si>
  <si>
    <t>1.10 โครงการปริญญาโท (สังคมศึกษา - ไทยศึกษา)</t>
  </si>
  <si>
    <t>1.11 โครงการหลักสูตรดุษฎีบัณฑิต สาขาวิชาพัฒนาสังคม</t>
  </si>
  <si>
    <t xml:space="preserve"> 1.12 โครงการความร่วมมือกับมหาวิทยาลัยในต่างประเทศ</t>
  </si>
  <si>
    <t>1.13 โครงการบริหารจัดการหลักสูตรประวัติศาสตร์ (คู่ขนาน)</t>
  </si>
  <si>
    <t>1. สำนักงานเลขานุการคณะ (ต่อ)</t>
  </si>
  <si>
    <t>1.14 โครงการจัดทำรายงานประจำปี</t>
  </si>
  <si>
    <t>1.15 โครงการเพื่อประชาสัมพันธ์คณะ</t>
  </si>
  <si>
    <t>1.16 โครงการจัดทำคู่มือการปฏิบัติงานการเงินและพัสดุ</t>
  </si>
  <si>
    <t>1.17 โครงการประหยัดพลังงานหารสอง</t>
  </si>
  <si>
    <t>1.18 โครงการศูนย์ศึกษาบทบาทหญิง - ชาย</t>
  </si>
  <si>
    <t>1.19 โครงการบุคลากรก้าวไกลยุค "ไอที"</t>
  </si>
  <si>
    <t>1.20 โครงการจัดทำวารสารสังคมศาสตร์</t>
  </si>
  <si>
    <t xml:space="preserve">จำนวนเงินรวม หมวดเงินอุดหนุนทั่วไป </t>
  </si>
  <si>
    <t>2.1  โครงการศึกษาดูงานประวัติศาสตร์ท้องถิ่น</t>
  </si>
  <si>
    <t>2.2  โครงการศึกษาดูงานท่องเที่ยวเชิงวัฒนธรรม</t>
  </si>
  <si>
    <t>2.3  โครงการศึกษาดูงานพัฒนาการรัฐไทยสมัยใหม่</t>
  </si>
  <si>
    <t>2.4  โครงการประชุมวิชาการประจำปีสาขาวิชาประวัติศาสตร์</t>
  </si>
  <si>
    <t xml:space="preserve"> 2.5  โครงการบรรยายพิเศษเพื่อเป็นเกียรติ เนื่องในโอกาสเกษียณอายุ</t>
  </si>
  <si>
    <t>3.1  โครงการศึกษาดูงานนอกสถานที่ของนิสิตสาขาจิตวิทยา</t>
  </si>
  <si>
    <t>3.2  โครงการวิชาการสาขาวิชาจิตวิทยา</t>
  </si>
  <si>
    <t>3.3  โครงการวิพากษ์หลักสูตร</t>
  </si>
  <si>
    <t>3.4  โครงการกิจกรรม  Journal  Club</t>
  </si>
  <si>
    <t xml:space="preserve">4.  สาขาวิชาพัฒนาสังคม </t>
  </si>
  <si>
    <t>4.1  โครงการศึกษาดูงานเศรษฐกิจพอเพียงภาคสนาม</t>
  </si>
  <si>
    <t>4.2  โครงการศึกษาภาคสนามการพัฒนาเศรษฐกิจชนบท</t>
  </si>
  <si>
    <t>4.3  โครงการศึกษาดูงานเกี่ยวกับภูมิปัญญาท้องถิ่น</t>
  </si>
  <si>
    <t>4.4  โครงการศึกษาดูงานประวัติศาสตร์การพัฒนา</t>
  </si>
  <si>
    <t>4.5  โครงการศึกษาดูงานเพื่อการพัฒนาสังคม</t>
  </si>
  <si>
    <t xml:space="preserve">4.6  โครงการศึกษาดูงานการวางแผนเพื่อการพัฒนาสังคม </t>
  </si>
  <si>
    <t>4.7  โครงการส่งเสริมวัฒนธรรมด้านการพัฒนาจิตสำหรับนิสิต</t>
  </si>
  <si>
    <t>4.8  โครงการสัมมนาวิชาการพัฒนาสังคมประจำปี</t>
  </si>
  <si>
    <t>4.9  โครงการวันพัฒนาสังคม</t>
  </si>
  <si>
    <t>4.10 โครงการเติมฝันปันน้ำใจ</t>
  </si>
  <si>
    <t>4.11  โครงการทอดผ้าป่าหนังสือ</t>
  </si>
  <si>
    <t>4.12  โครงการเข้าค่ายพุทธบุตร</t>
  </si>
  <si>
    <t>4.13  โครงการแนะนำหลักสูตรในโรงเรียน</t>
  </si>
  <si>
    <t>4.14  โครงการจัดทำหลักสูตรนานาชาติ</t>
  </si>
  <si>
    <t>4.15  โครงการประชุมสัมมนาทางวิชาการด้านการพัฒนาสังคมฯ</t>
  </si>
  <si>
    <t>5.1 โครงการวันรัฐธรรมนูญ</t>
  </si>
  <si>
    <t>5.2 โครงการรัฐศาสตร์วิชาการ</t>
  </si>
  <si>
    <t>5.3 โครงการวิพากษ์หลักสูตร</t>
  </si>
  <si>
    <t>5.4 โครงการรัฐศาสตร์สัญจร</t>
  </si>
  <si>
    <t>จำนวนเงินรวม หมวดเงินอุดหนุนทั่วไป</t>
  </si>
  <si>
    <t>จำนวนเงินรวมกองทุนเพื่อการศึกษา</t>
  </si>
  <si>
    <t>แผนงานวิจัย</t>
  </si>
  <si>
    <t>กองทุนวิจัย 0300 :</t>
  </si>
  <si>
    <t>1.1  ทุนอุดหนุนการวิจัย</t>
  </si>
  <si>
    <t>1.2  โครงการพัฒนางานวิจัย</t>
  </si>
  <si>
    <t>จำนวนเงินรวมกองทุนวิจัย</t>
  </si>
  <si>
    <t>แผนงานบริการวิชาการแก่สังคม</t>
  </si>
  <si>
    <t>กองทุนบริการวิชาการ 0400 :</t>
  </si>
  <si>
    <t>1.1  โครงการบริการวิชาการแก่ชุมชน</t>
  </si>
  <si>
    <t>จำนวนเงินรวมกองทุนบริการวิชาการ</t>
  </si>
  <si>
    <t>กองทุนกิจการนิสิต  0500 :</t>
  </si>
  <si>
    <t>1.1  ทุนส่งเสริมการศึกษา</t>
  </si>
  <si>
    <t>1.2  โครงการปฐมนิเทศนิสิต ระดับปริญญาตรี</t>
  </si>
  <si>
    <t>1.3  โครงการปฐมนิเทศนิสิต ระดับบัณฑิตศึกษา</t>
  </si>
  <si>
    <t>1.4  โครงการอบรมสัมมนาผู้นำนิสิตเพื่อพัฒนากิจกรรม</t>
  </si>
  <si>
    <t>1.5  โครงการปัจฉิมนิเทศนิสิต ระดับปริญญาตรี</t>
  </si>
  <si>
    <t>1.6  โครงการปัจฉิมนิเทศนิสิต ระดับบัณฑิตศึกษา</t>
  </si>
  <si>
    <t>1.7  โครงการกิจกรรมชมรมวิชาการ</t>
  </si>
  <si>
    <t>1.8  โครงการอบรมสัมมนาอาจารย์ที่ปรึกษา</t>
  </si>
  <si>
    <t>1.9  โครงการตลาดนัดการศึกษาต่อและอาชีพ</t>
  </si>
  <si>
    <t>1.10  โครงการเตรียมบัณฑิตเสริมทักษะภาษาและคอมพิวเตอร์</t>
  </si>
  <si>
    <t>1.11 โครงการปฐมนิเทศนิสิตก่อนฝึกงาน (ภาคปกติ)</t>
  </si>
  <si>
    <t>1.12 โครงการปฐมนิเทศนิสิตก่อนฝึกงาน (ภาคพิเศษ)</t>
  </si>
  <si>
    <t>1.13 โครงการนำเสนอผลการฝึกงาน (ภาคปกติ)</t>
  </si>
  <si>
    <t>1.14 โครงการนำเสนอผลการฝึกงาน (ภาคพิเศษ)</t>
  </si>
  <si>
    <t>1.15 โครงการสนับสนุนนิสิตโครงการสหกิจศึกษาในต่างประเทศ</t>
  </si>
  <si>
    <t>1.16 โครงการรณรงค์เครื่องแต่งกายชุดนิสิตถูกระเบียบ</t>
  </si>
  <si>
    <t>จำนวนเงินรวมกองทุนกิจการนิสิต</t>
  </si>
  <si>
    <t>กองทุนสินทรัพย์ถาวร  0600 :</t>
  </si>
  <si>
    <t>1.1  ค่าซ่อมแซมครุภัณฑ์</t>
  </si>
  <si>
    <t>2.1  ค่าซ่อมแซมครุภัณฑ์</t>
  </si>
  <si>
    <t>3.  สาขาวิชารัฐศาสตร์และรัฐประศาสนศาสตร์</t>
  </si>
  <si>
    <t>3.1  ค่าซ่อมแซมครุภัณฑ์</t>
  </si>
  <si>
    <t>รวมหมวดค่าตอบแทนใช้สอยและวัสดุ</t>
  </si>
  <si>
    <t>หมวดค่าครุภัณฑ์ที่ดินและสิ่งก่อสร้าง</t>
  </si>
  <si>
    <t>รวมหมวดค่าครุภัณฑ์ที่ดินและสิ่งก่อสร้าง</t>
  </si>
  <si>
    <t>รวมกองทุนสินทรัพย์ถาวร</t>
  </si>
  <si>
    <t>แผนงานศาสนา ศิลปและวัฒนธรรม</t>
  </si>
  <si>
    <t>กองทุนศิลปวัฒนธรรม 0701 :</t>
  </si>
  <si>
    <t>1.1  โครงการทำนุบำรุงศิลปวัฒนธรรม</t>
  </si>
  <si>
    <t>รวมกองทุนศิลปวัฒนธรรม</t>
  </si>
  <si>
    <t>รวมเงินรายได้ทั้งสิ้น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</si>
</sst>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-\ \(#,##0.00\)"/>
  </numFmts>
  <fonts count="7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3" fillId="2" borderId="1" xfId="15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horizontal="center" vertical="center" shrinkToFit="1"/>
    </xf>
    <xf numFmtId="43" fontId="3" fillId="2" borderId="3" xfId="15" applyFont="1" applyFill="1" applyBorder="1" applyAlignment="1">
      <alignment horizontal="center" vertical="center"/>
    </xf>
    <xf numFmtId="43" fontId="3" fillId="2" borderId="4" xfId="15" applyFont="1" applyFill="1" applyBorder="1" applyAlignment="1">
      <alignment horizontal="center" vertical="center" shrinkToFit="1"/>
    </xf>
    <xf numFmtId="43" fontId="3" fillId="2" borderId="3" xfId="15" applyFont="1" applyFill="1" applyBorder="1" applyAlignment="1">
      <alignment horizontal="center" vertical="center"/>
    </xf>
    <xf numFmtId="43" fontId="4" fillId="0" borderId="5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1" xfId="15" applyFont="1" applyBorder="1" applyAlignment="1">
      <alignment shrinkToFit="1"/>
    </xf>
    <xf numFmtId="187" fontId="2" fillId="0" borderId="1" xfId="15" applyNumberFormat="1" applyFont="1" applyBorder="1" applyAlignment="1">
      <alignment/>
    </xf>
    <xf numFmtId="43" fontId="3" fillId="0" borderId="5" xfId="15" applyFont="1" applyBorder="1" applyAlignment="1">
      <alignment horizontal="right"/>
    </xf>
    <xf numFmtId="43" fontId="3" fillId="0" borderId="1" xfId="15" applyFont="1" applyBorder="1" applyAlignment="1">
      <alignment/>
    </xf>
    <xf numFmtId="187" fontId="3" fillId="0" borderId="1" xfId="15" applyNumberFormat="1" applyFont="1" applyBorder="1" applyAlignment="1">
      <alignment/>
    </xf>
    <xf numFmtId="43" fontId="2" fillId="0" borderId="1" xfId="15" applyFont="1" applyBorder="1" applyAlignment="1">
      <alignment horizontal="left"/>
    </xf>
    <xf numFmtId="43" fontId="3" fillId="0" borderId="1" xfId="15" applyFont="1" applyBorder="1" applyAlignment="1">
      <alignment horizontal="right"/>
    </xf>
    <xf numFmtId="43" fontId="3" fillId="0" borderId="3" xfId="15" applyFont="1" applyBorder="1" applyAlignment="1">
      <alignment/>
    </xf>
    <xf numFmtId="43" fontId="3" fillId="0" borderId="3" xfId="15" applyFont="1" applyBorder="1" applyAlignment="1">
      <alignment shrinkToFit="1"/>
    </xf>
    <xf numFmtId="187" fontId="3" fillId="0" borderId="3" xfId="15" applyNumberFormat="1" applyFont="1" applyBorder="1" applyAlignment="1">
      <alignment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shrinkToFit="1"/>
    </xf>
    <xf numFmtId="187" fontId="3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187" fontId="2" fillId="0" borderId="0" xfId="15" applyNumberFormat="1" applyFont="1" applyBorder="1" applyAlignment="1">
      <alignment/>
    </xf>
    <xf numFmtId="43" fontId="3" fillId="0" borderId="0" xfId="15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43" fontId="2" fillId="0" borderId="5" xfId="15" applyFont="1" applyBorder="1" applyAlignment="1">
      <alignment horizontal="left"/>
    </xf>
    <xf numFmtId="43" fontId="2" fillId="0" borderId="0" xfId="15" applyFont="1" applyFill="1" applyAlignment="1">
      <alignment/>
    </xf>
    <xf numFmtId="43" fontId="3" fillId="3" borderId="1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2" fillId="0" borderId="5" xfId="15" applyFont="1" applyFill="1" applyBorder="1" applyAlignment="1">
      <alignment/>
    </xf>
    <xf numFmtId="43" fontId="2" fillId="0" borderId="3" xfId="15" applyFont="1" applyBorder="1" applyAlignment="1">
      <alignment/>
    </xf>
    <xf numFmtId="43" fontId="4" fillId="0" borderId="1" xfId="15" applyFont="1" applyBorder="1" applyAlignment="1">
      <alignment/>
    </xf>
    <xf numFmtId="43" fontId="4" fillId="0" borderId="0" xfId="15" applyFont="1" applyBorder="1" applyAlignment="1">
      <alignment/>
    </xf>
    <xf numFmtId="43" fontId="3" fillId="3" borderId="2" xfId="15" applyFont="1" applyFill="1" applyBorder="1" applyAlignment="1">
      <alignment horizontal="center" vertical="center" shrinkToFit="1"/>
    </xf>
    <xf numFmtId="43" fontId="3" fillId="3" borderId="4" xfId="15" applyFont="1" applyFill="1" applyBorder="1" applyAlignment="1">
      <alignment horizontal="center" vertical="center" shrinkToFit="1"/>
    </xf>
    <xf numFmtId="43" fontId="2" fillId="0" borderId="1" xfId="15" applyFont="1" applyFill="1" applyBorder="1" applyAlignment="1">
      <alignment/>
    </xf>
    <xf numFmtId="43" fontId="2" fillId="0" borderId="3" xfId="15" applyFont="1" applyFill="1" applyBorder="1" applyAlignment="1">
      <alignment/>
    </xf>
    <xf numFmtId="43" fontId="3" fillId="0" borderId="3" xfId="15" applyFont="1" applyFill="1" applyBorder="1" applyAlignment="1">
      <alignment/>
    </xf>
    <xf numFmtId="43" fontId="2" fillId="0" borderId="2" xfId="15" applyFont="1" applyBorder="1" applyAlignment="1">
      <alignment/>
    </xf>
    <xf numFmtId="49" fontId="2" fillId="0" borderId="1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43" fontId="3" fillId="0" borderId="0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3" fontId="5" fillId="0" borderId="0" xfId="15" applyFont="1" applyBorder="1" applyAlignment="1">
      <alignment horizontal="center"/>
    </xf>
    <xf numFmtId="43" fontId="5" fillId="0" borderId="0" xfId="15" applyFont="1" applyBorder="1" applyAlignment="1">
      <alignment/>
    </xf>
    <xf numFmtId="43" fontId="3" fillId="0" borderId="2" xfId="15" applyFont="1" applyBorder="1" applyAlignment="1">
      <alignment horizontal="right"/>
    </xf>
    <xf numFmtId="43" fontId="3" fillId="0" borderId="2" xfId="15" applyFont="1" applyBorder="1" applyAlignment="1">
      <alignment/>
    </xf>
    <xf numFmtId="187" fontId="3" fillId="0" borderId="2" xfId="15" applyNumberFormat="1" applyFont="1" applyBorder="1" applyAlignment="1">
      <alignment/>
    </xf>
    <xf numFmtId="43" fontId="3" fillId="0" borderId="1" xfId="15" applyFont="1" applyBorder="1" applyAlignment="1">
      <alignment horizontal="right" shrinkToFit="1"/>
    </xf>
    <xf numFmtId="43" fontId="2" fillId="0" borderId="0" xfId="15" applyFont="1" applyBorder="1" applyAlignment="1">
      <alignment horizontal="right" shrinkToFit="1"/>
    </xf>
    <xf numFmtId="43" fontId="2" fillId="0" borderId="0" xfId="15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0">
      <selection activeCell="G4" sqref="G4"/>
    </sheetView>
  </sheetViews>
  <sheetFormatPr defaultColWidth="9.140625" defaultRowHeight="12.75"/>
  <cols>
    <col min="1" max="1" width="45.57421875" style="4" customWidth="1"/>
    <col min="2" max="2" width="12.00390625" style="4" customWidth="1"/>
    <col min="3" max="4" width="10.28125" style="4" customWidth="1"/>
    <col min="5" max="5" width="11.421875" style="4" customWidth="1"/>
    <col min="6" max="11" width="10.140625" style="4" customWidth="1"/>
    <col min="12" max="12" width="10.7109375" style="4" customWidth="1"/>
    <col min="13" max="13" width="11.7109375" style="4" customWidth="1"/>
  </cols>
  <sheetData>
    <row r="1" spans="1:13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6.25">
      <c r="A4" s="3" t="s">
        <v>2</v>
      </c>
    </row>
    <row r="5" spans="1:13" ht="2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5"/>
      <c r="H5" s="5"/>
      <c r="I5" s="5"/>
      <c r="J5" s="5"/>
      <c r="K5" s="5"/>
      <c r="L5" s="5" t="s">
        <v>9</v>
      </c>
      <c r="M5" s="5" t="s">
        <v>10</v>
      </c>
    </row>
    <row r="6" spans="1:13" ht="21.75" thickBot="1">
      <c r="A6" s="7"/>
      <c r="B6" s="7"/>
      <c r="C6" s="7"/>
      <c r="D6" s="8"/>
      <c r="E6" s="7"/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7"/>
      <c r="M6" s="7"/>
    </row>
    <row r="7" spans="1:13" ht="21.75" thickTop="1">
      <c r="A7" s="10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1">
      <c r="A8" s="12" t="s">
        <v>18</v>
      </c>
      <c r="B8" s="12">
        <v>4172900</v>
      </c>
      <c r="C8" s="12">
        <v>0</v>
      </c>
      <c r="D8" s="12">
        <v>0</v>
      </c>
      <c r="E8" s="12">
        <f>B8+D8-C8</f>
        <v>4172900</v>
      </c>
      <c r="F8" s="13">
        <v>312190</v>
      </c>
      <c r="G8" s="12">
        <v>312190</v>
      </c>
      <c r="H8" s="12">
        <v>312190</v>
      </c>
      <c r="I8" s="12">
        <v>312190</v>
      </c>
      <c r="J8" s="12">
        <v>312190</v>
      </c>
      <c r="K8" s="12"/>
      <c r="L8" s="13">
        <f>SUM(F8:K8)</f>
        <v>1560950</v>
      </c>
      <c r="M8" s="14">
        <f>E8-(SUM(F8:K8))</f>
        <v>2611950</v>
      </c>
    </row>
    <row r="9" spans="1:13" ht="21">
      <c r="A9" s="15" t="s">
        <v>19</v>
      </c>
      <c r="B9" s="16">
        <f>SUM(B8)</f>
        <v>4172900</v>
      </c>
      <c r="C9" s="16">
        <f>SUM(C8)</f>
        <v>0</v>
      </c>
      <c r="D9" s="16">
        <f>SUM(D8)</f>
        <v>0</v>
      </c>
      <c r="E9" s="16">
        <f>B9+D9-C9</f>
        <v>4172900</v>
      </c>
      <c r="F9" s="13">
        <f>SUM(F8)</f>
        <v>312190</v>
      </c>
      <c r="G9" s="12">
        <f>SUM(G8)</f>
        <v>312190</v>
      </c>
      <c r="H9" s="12">
        <f>SUM(H8)</f>
        <v>312190</v>
      </c>
      <c r="I9" s="12">
        <f>SUM(I8)</f>
        <v>312190</v>
      </c>
      <c r="J9" s="12">
        <f>SUM(J8)</f>
        <v>312190</v>
      </c>
      <c r="K9" s="12"/>
      <c r="L9" s="13">
        <f>SUM(F9:K9)</f>
        <v>1560950</v>
      </c>
      <c r="M9" s="17">
        <f>E9-(SUM(F9:K9))</f>
        <v>2611950</v>
      </c>
    </row>
    <row r="10" spans="1:13" ht="21">
      <c r="A10" s="10" t="s">
        <v>20</v>
      </c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4"/>
    </row>
    <row r="11" spans="1:13" ht="21">
      <c r="A11" s="10" t="s">
        <v>21</v>
      </c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4"/>
    </row>
    <row r="12" spans="1:13" ht="21">
      <c r="A12" s="18" t="s">
        <v>22</v>
      </c>
      <c r="B12" s="12">
        <v>499300</v>
      </c>
      <c r="C12" s="12"/>
      <c r="D12" s="12">
        <v>0</v>
      </c>
      <c r="E12" s="12">
        <f>B12+D12-C12</f>
        <v>499300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/>
      <c r="L12" s="12">
        <f>SUM(F12:K12)</f>
        <v>0</v>
      </c>
      <c r="M12" s="14">
        <f>E12-(SUM(F12:K12))</f>
        <v>499300</v>
      </c>
    </row>
    <row r="13" spans="1:13" ht="21">
      <c r="A13" s="19" t="s">
        <v>23</v>
      </c>
      <c r="B13" s="16">
        <f>SUM(B12:B12)</f>
        <v>499300</v>
      </c>
      <c r="C13" s="16"/>
      <c r="D13" s="16">
        <v>0</v>
      </c>
      <c r="E13" s="16">
        <f>B13+D13-C13</f>
        <v>499300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/>
      <c r="L13" s="16">
        <f>SUM(F13:K13)</f>
        <v>0</v>
      </c>
      <c r="M13" s="17">
        <f>E13-(SUM(F13:K13))</f>
        <v>499300</v>
      </c>
    </row>
    <row r="14" spans="1:13" ht="21.75" thickBot="1">
      <c r="A14" s="19" t="s">
        <v>24</v>
      </c>
      <c r="B14" s="20">
        <f>B8+B13</f>
        <v>4672200</v>
      </c>
      <c r="C14" s="20"/>
      <c r="D14" s="20">
        <f>D8+D13</f>
        <v>0</v>
      </c>
      <c r="E14" s="20">
        <f>E8+E13</f>
        <v>4672200</v>
      </c>
      <c r="F14" s="21">
        <v>312190</v>
      </c>
      <c r="G14" s="20">
        <v>312190</v>
      </c>
      <c r="H14" s="20">
        <v>312190</v>
      </c>
      <c r="I14" s="20">
        <v>312190</v>
      </c>
      <c r="J14" s="20">
        <v>312190</v>
      </c>
      <c r="K14" s="20"/>
      <c r="L14" s="21">
        <v>1560950</v>
      </c>
      <c r="M14" s="22">
        <f>E14-(SUM(F14:K14))</f>
        <v>3111250</v>
      </c>
    </row>
    <row r="15" spans="1:13" ht="21.75" thickTop="1">
      <c r="A15" s="23"/>
      <c r="B15" s="24"/>
      <c r="C15" s="24"/>
      <c r="D15" s="24"/>
      <c r="E15" s="24"/>
      <c r="F15" s="25"/>
      <c r="G15" s="24"/>
      <c r="H15" s="24"/>
      <c r="I15" s="24"/>
      <c r="J15" s="24"/>
      <c r="K15" s="24"/>
      <c r="L15" s="25"/>
      <c r="M15" s="26"/>
    </row>
    <row r="16" spans="1:13" ht="2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7" ht="26.25">
      <c r="A17" s="3" t="s">
        <v>25</v>
      </c>
    </row>
    <row r="18" spans="1:13" ht="21">
      <c r="A18" s="5" t="s">
        <v>3</v>
      </c>
      <c r="B18" s="5" t="s">
        <v>4</v>
      </c>
      <c r="C18" s="5" t="s">
        <v>5</v>
      </c>
      <c r="D18" s="6" t="s">
        <v>6</v>
      </c>
      <c r="E18" s="5" t="s">
        <v>7</v>
      </c>
      <c r="F18" s="5" t="s">
        <v>26</v>
      </c>
      <c r="G18" s="5"/>
      <c r="H18" s="5"/>
      <c r="I18" s="5"/>
      <c r="J18" s="5"/>
      <c r="K18" s="5"/>
      <c r="L18" s="5" t="s">
        <v>9</v>
      </c>
      <c r="M18" s="29"/>
    </row>
    <row r="19" spans="1:13" ht="21.75" thickBot="1">
      <c r="A19" s="7"/>
      <c r="B19" s="7"/>
      <c r="C19" s="7"/>
      <c r="D19" s="8"/>
      <c r="E19" s="7"/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7"/>
      <c r="M19" s="29"/>
    </row>
    <row r="20" spans="1:13" ht="21.75" thickTop="1">
      <c r="A20" s="10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0"/>
    </row>
    <row r="21" spans="1:13" ht="21">
      <c r="A21" s="12" t="s">
        <v>28</v>
      </c>
      <c r="B21" s="12">
        <v>0</v>
      </c>
      <c r="C21" s="12">
        <v>0</v>
      </c>
      <c r="D21" s="12">
        <v>0</v>
      </c>
      <c r="E21" s="12">
        <v>0</v>
      </c>
      <c r="F21" s="12">
        <v>18600</v>
      </c>
      <c r="G21" s="12">
        <v>18600</v>
      </c>
      <c r="H21" s="12">
        <v>18690</v>
      </c>
      <c r="I21" s="12">
        <v>18690</v>
      </c>
      <c r="J21" s="12">
        <v>18690</v>
      </c>
      <c r="K21" s="12"/>
      <c r="L21" s="12">
        <f>SUM(F21:K21)</f>
        <v>93270</v>
      </c>
      <c r="M21" s="31"/>
    </row>
    <row r="22" spans="1:13" ht="21">
      <c r="A22" s="32" t="s">
        <v>29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/>
      <c r="L22" s="12">
        <f>SUM(F22:K22)</f>
        <v>0</v>
      </c>
      <c r="M22" s="31"/>
    </row>
    <row r="23" spans="1:13" ht="21">
      <c r="A23" s="11" t="s">
        <v>30</v>
      </c>
      <c r="B23" s="12">
        <v>0</v>
      </c>
      <c r="C23" s="12">
        <v>0</v>
      </c>
      <c r="D23" s="12">
        <v>0</v>
      </c>
      <c r="E23" s="12">
        <v>0</v>
      </c>
      <c r="F23" s="13">
        <v>373750</v>
      </c>
      <c r="G23" s="12">
        <v>413890</v>
      </c>
      <c r="H23" s="12">
        <v>454030</v>
      </c>
      <c r="I23" s="12">
        <v>501460</v>
      </c>
      <c r="J23" s="12">
        <v>501460</v>
      </c>
      <c r="K23" s="12"/>
      <c r="L23" s="13">
        <f>SUM(F23:K23)</f>
        <v>2244590</v>
      </c>
      <c r="M23" s="31"/>
    </row>
    <row r="24" spans="1:13" ht="21.75" thickBot="1">
      <c r="A24" s="19" t="s">
        <v>31</v>
      </c>
      <c r="B24" s="20">
        <f aca="true" t="shared" si="0" ref="B24:J24">SUM(B21:B23)</f>
        <v>0</v>
      </c>
      <c r="C24" s="20">
        <f t="shared" si="0"/>
        <v>0</v>
      </c>
      <c r="D24" s="20">
        <f t="shared" si="0"/>
        <v>0</v>
      </c>
      <c r="E24" s="20">
        <f t="shared" si="0"/>
        <v>0</v>
      </c>
      <c r="F24" s="21">
        <f t="shared" si="0"/>
        <v>392350</v>
      </c>
      <c r="G24" s="20">
        <f t="shared" si="0"/>
        <v>432490</v>
      </c>
      <c r="H24" s="20">
        <f t="shared" si="0"/>
        <v>472720</v>
      </c>
      <c r="I24" s="20">
        <f t="shared" si="0"/>
        <v>520150</v>
      </c>
      <c r="J24" s="20">
        <f t="shared" si="0"/>
        <v>520150</v>
      </c>
      <c r="K24" s="20"/>
      <c r="L24" s="21">
        <f>SUM(L21:L23)</f>
        <v>2337860</v>
      </c>
      <c r="M24" s="31"/>
    </row>
    <row r="25" ht="21.75" thickTop="1"/>
  </sheetData>
  <mergeCells count="18">
    <mergeCell ref="E18:E19"/>
    <mergeCell ref="F18:K18"/>
    <mergeCell ref="L18:L19"/>
    <mergeCell ref="M18:M19"/>
    <mergeCell ref="A18:A19"/>
    <mergeCell ref="B18:B19"/>
    <mergeCell ref="C18:C19"/>
    <mergeCell ref="D18:D19"/>
    <mergeCell ref="A1:M1"/>
    <mergeCell ref="A2:M2"/>
    <mergeCell ref="A5:A6"/>
    <mergeCell ref="B5:B6"/>
    <mergeCell ref="C5:C6"/>
    <mergeCell ref="D5:D6"/>
    <mergeCell ref="E5:E6"/>
    <mergeCell ref="F5:K5"/>
    <mergeCell ref="L5:L6"/>
    <mergeCell ref="M5:M6"/>
  </mergeCells>
  <printOptions/>
  <pageMargins left="0.3937007874015748" right="0.07874015748031496" top="0.3937007874015748" bottom="0.1968503937007874" header="0.07874015748031496" footer="0.0787401574803149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9"/>
  <sheetViews>
    <sheetView tabSelected="1" workbookViewId="0" topLeftCell="B49">
      <selection activeCell="N57" sqref="N57"/>
    </sheetView>
  </sheetViews>
  <sheetFormatPr defaultColWidth="9.140625" defaultRowHeight="12.75"/>
  <cols>
    <col min="1" max="1" width="43.8515625" style="4" customWidth="1"/>
    <col min="2" max="2" width="12.00390625" style="4" customWidth="1"/>
    <col min="3" max="3" width="11.57421875" style="4" customWidth="1"/>
    <col min="4" max="4" width="11.28125" style="4" customWidth="1"/>
    <col min="5" max="5" width="12.28125" style="4" customWidth="1"/>
    <col min="6" max="6" width="10.8515625" style="4" customWidth="1"/>
    <col min="7" max="7" width="11.140625" style="4" customWidth="1"/>
    <col min="8" max="8" width="10.140625" style="33" customWidth="1"/>
    <col min="9" max="9" width="10.8515625" style="4" customWidth="1"/>
    <col min="10" max="11" width="9.57421875" style="4" customWidth="1"/>
    <col min="12" max="12" width="11.00390625" style="4" customWidth="1"/>
    <col min="13" max="13" width="11.28125" style="4" customWidth="1"/>
  </cols>
  <sheetData>
    <row r="1" spans="1:13" ht="26.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6.25">
      <c r="A3" s="3" t="s">
        <v>34</v>
      </c>
    </row>
    <row r="4" spans="1:13" ht="21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26</v>
      </c>
      <c r="G4" s="34"/>
      <c r="H4" s="34"/>
      <c r="I4" s="34"/>
      <c r="J4" s="34"/>
      <c r="K4" s="34"/>
      <c r="L4" s="34" t="s">
        <v>9</v>
      </c>
      <c r="M4" s="34" t="s">
        <v>10</v>
      </c>
    </row>
    <row r="5" spans="1:13" ht="21.75" thickBot="1">
      <c r="A5" s="35"/>
      <c r="B5" s="35"/>
      <c r="C5" s="35"/>
      <c r="D5" s="35"/>
      <c r="E5" s="35"/>
      <c r="F5" s="36" t="s">
        <v>11</v>
      </c>
      <c r="G5" s="36" t="s">
        <v>12</v>
      </c>
      <c r="H5" s="36" t="s">
        <v>13</v>
      </c>
      <c r="I5" s="36" t="s">
        <v>14</v>
      </c>
      <c r="J5" s="36" t="s">
        <v>15</v>
      </c>
      <c r="K5" s="36" t="s">
        <v>16</v>
      </c>
      <c r="L5" s="35"/>
      <c r="M5" s="35"/>
    </row>
    <row r="6" spans="1:13" ht="21.75" thickTop="1">
      <c r="A6" s="10" t="s">
        <v>35</v>
      </c>
      <c r="B6" s="11"/>
      <c r="C6" s="11"/>
      <c r="D6" s="11"/>
      <c r="E6" s="11"/>
      <c r="F6" s="11"/>
      <c r="G6" s="11"/>
      <c r="H6" s="37"/>
      <c r="I6" s="11"/>
      <c r="J6" s="11"/>
      <c r="K6" s="11"/>
      <c r="L6" s="11"/>
      <c r="M6" s="11"/>
    </row>
    <row r="7" spans="1:13" ht="21">
      <c r="A7" s="12" t="s">
        <v>36</v>
      </c>
      <c r="B7" s="12">
        <v>1115460</v>
      </c>
      <c r="C7" s="12">
        <v>0</v>
      </c>
      <c r="D7" s="12">
        <v>0</v>
      </c>
      <c r="E7" s="12">
        <f>SUM(B7:B7)</f>
        <v>1115460</v>
      </c>
      <c r="F7" s="12">
        <v>41722</v>
      </c>
      <c r="G7" s="12">
        <v>56890</v>
      </c>
      <c r="H7" s="12">
        <v>56747</v>
      </c>
      <c r="I7" s="12">
        <v>49403</v>
      </c>
      <c r="J7" s="12">
        <v>49403</v>
      </c>
      <c r="K7" s="12">
        <v>0</v>
      </c>
      <c r="L7" s="12">
        <f aca="true" t="shared" si="0" ref="L7:L12">SUM(F7:K7)</f>
        <v>254165</v>
      </c>
      <c r="M7" s="14">
        <f aca="true" t="shared" si="1" ref="M7:M12">E7-(SUM(F7:K7))</f>
        <v>861295</v>
      </c>
    </row>
    <row r="8" spans="1:13" ht="21">
      <c r="A8" s="12" t="s">
        <v>37</v>
      </c>
      <c r="B8" s="12">
        <v>350820</v>
      </c>
      <c r="C8" s="12">
        <v>145600</v>
      </c>
      <c r="D8" s="12">
        <v>0</v>
      </c>
      <c r="E8" s="12">
        <v>205220</v>
      </c>
      <c r="F8" s="12">
        <v>31770</v>
      </c>
      <c r="G8" s="12">
        <v>18995</v>
      </c>
      <c r="H8" s="12">
        <v>9320</v>
      </c>
      <c r="I8" s="12">
        <v>9320</v>
      </c>
      <c r="J8" s="12">
        <v>9320</v>
      </c>
      <c r="K8" s="12">
        <v>0</v>
      </c>
      <c r="L8" s="12">
        <f t="shared" si="0"/>
        <v>78725</v>
      </c>
      <c r="M8" s="14">
        <f t="shared" si="1"/>
        <v>126495</v>
      </c>
    </row>
    <row r="9" spans="1:13" ht="21">
      <c r="A9" s="12" t="s">
        <v>38</v>
      </c>
      <c r="B9" s="12">
        <v>231840</v>
      </c>
      <c r="C9" s="12">
        <v>57960</v>
      </c>
      <c r="D9" s="12">
        <v>0</v>
      </c>
      <c r="E9" s="12">
        <v>173880</v>
      </c>
      <c r="F9" s="12">
        <v>23016</v>
      </c>
      <c r="G9" s="12">
        <v>9767</v>
      </c>
      <c r="H9" s="12">
        <v>9320</v>
      </c>
      <c r="I9" s="12">
        <v>9320</v>
      </c>
      <c r="J9" s="12">
        <v>9320</v>
      </c>
      <c r="K9" s="12">
        <v>0</v>
      </c>
      <c r="L9" s="12">
        <f t="shared" si="0"/>
        <v>60743</v>
      </c>
      <c r="M9" s="14">
        <f t="shared" si="1"/>
        <v>113137</v>
      </c>
    </row>
    <row r="10" spans="1:13" ht="21">
      <c r="A10" s="12" t="s">
        <v>39</v>
      </c>
      <c r="B10" s="12">
        <v>306240</v>
      </c>
      <c r="C10" s="12">
        <v>11420</v>
      </c>
      <c r="D10" s="12">
        <v>0</v>
      </c>
      <c r="E10" s="12">
        <v>294820</v>
      </c>
      <c r="F10" s="12">
        <v>9018</v>
      </c>
      <c r="G10" s="12">
        <v>9320</v>
      </c>
      <c r="H10" s="12">
        <v>9320</v>
      </c>
      <c r="I10" s="12">
        <v>9320</v>
      </c>
      <c r="J10" s="12">
        <v>9320</v>
      </c>
      <c r="K10" s="12">
        <v>0</v>
      </c>
      <c r="L10" s="12">
        <f t="shared" si="0"/>
        <v>46298</v>
      </c>
      <c r="M10" s="14">
        <f t="shared" si="1"/>
        <v>248522</v>
      </c>
    </row>
    <row r="11" spans="1:13" ht="21">
      <c r="A11" s="12" t="s">
        <v>40</v>
      </c>
      <c r="B11" s="12">
        <v>544460</v>
      </c>
      <c r="C11" s="12">
        <v>57960</v>
      </c>
      <c r="D11" s="12">
        <v>0</v>
      </c>
      <c r="E11" s="12">
        <v>486500</v>
      </c>
      <c r="F11" s="12">
        <v>1202</v>
      </c>
      <c r="G11" s="12">
        <v>0</v>
      </c>
      <c r="H11" s="12">
        <v>0</v>
      </c>
      <c r="I11" s="12">
        <v>601</v>
      </c>
      <c r="J11" s="12">
        <v>0</v>
      </c>
      <c r="K11" s="12">
        <v>0</v>
      </c>
      <c r="L11" s="12">
        <f t="shared" si="0"/>
        <v>1803</v>
      </c>
      <c r="M11" s="14">
        <f t="shared" si="1"/>
        <v>484697</v>
      </c>
    </row>
    <row r="12" spans="1:13" ht="21.75" thickBot="1">
      <c r="A12" s="19" t="s">
        <v>41</v>
      </c>
      <c r="B12" s="20">
        <f>SUM(B7:B11)</f>
        <v>2548820</v>
      </c>
      <c r="C12" s="20">
        <f>SUM(C7:C11)</f>
        <v>272940</v>
      </c>
      <c r="D12" s="20">
        <f>SUM(D7:D11)</f>
        <v>0</v>
      </c>
      <c r="E12" s="20">
        <f>B12+D12-C12</f>
        <v>2275880</v>
      </c>
      <c r="F12" s="20">
        <f>SUM(F7:F11)</f>
        <v>106728</v>
      </c>
      <c r="G12" s="20">
        <v>94972</v>
      </c>
      <c r="H12" s="20">
        <v>84707</v>
      </c>
      <c r="I12" s="20">
        <v>77964</v>
      </c>
      <c r="J12" s="20">
        <v>77363</v>
      </c>
      <c r="K12" s="38">
        <v>0</v>
      </c>
      <c r="L12" s="20">
        <f t="shared" si="0"/>
        <v>441734</v>
      </c>
      <c r="M12" s="22">
        <f t="shared" si="1"/>
        <v>1834146</v>
      </c>
    </row>
    <row r="13" spans="1:13" ht="21.75" thickTop="1">
      <c r="A13" s="39" t="s">
        <v>42</v>
      </c>
      <c r="B13" s="11"/>
      <c r="C13" s="11"/>
      <c r="D13" s="11"/>
      <c r="E13" s="11"/>
      <c r="F13" s="11"/>
      <c r="G13" s="11"/>
      <c r="H13" s="37"/>
      <c r="I13" s="11"/>
      <c r="J13" s="11"/>
      <c r="K13" s="11"/>
      <c r="L13" s="11"/>
      <c r="M13" s="11"/>
    </row>
    <row r="14" spans="1:13" ht="21">
      <c r="A14" s="12" t="s">
        <v>43</v>
      </c>
      <c r="B14" s="12">
        <v>1711300</v>
      </c>
      <c r="C14" s="12">
        <v>44000</v>
      </c>
      <c r="D14" s="12">
        <v>0</v>
      </c>
      <c r="E14" s="12">
        <f>B14+D14-C14</f>
        <v>1667300</v>
      </c>
      <c r="F14" s="12">
        <v>312184</v>
      </c>
      <c r="G14" s="12">
        <v>112045</v>
      </c>
      <c r="H14" s="12">
        <v>73775</v>
      </c>
      <c r="I14" s="12">
        <v>78700</v>
      </c>
      <c r="J14" s="12">
        <v>90060</v>
      </c>
      <c r="K14" s="12">
        <v>0</v>
      </c>
      <c r="L14" s="12">
        <f>SUM(F14:K14)</f>
        <v>666764</v>
      </c>
      <c r="M14" s="14">
        <f aca="true" t="shared" si="2" ref="M14:M19">E14-(SUM(F14:K14))</f>
        <v>1000536</v>
      </c>
    </row>
    <row r="15" spans="1:13" ht="21">
      <c r="A15" s="12" t="s">
        <v>44</v>
      </c>
      <c r="B15" s="12">
        <v>28000</v>
      </c>
      <c r="C15" s="12">
        <v>0</v>
      </c>
      <c r="D15" s="12">
        <v>40000</v>
      </c>
      <c r="E15" s="12">
        <f>B15+D15-C15</f>
        <v>68000</v>
      </c>
      <c r="F15" s="12">
        <v>0</v>
      </c>
      <c r="G15" s="12">
        <v>1000</v>
      </c>
      <c r="H15" s="12">
        <v>1000</v>
      </c>
      <c r="I15" s="12">
        <v>1000</v>
      </c>
      <c r="J15" s="12">
        <v>1000</v>
      </c>
      <c r="K15" s="12">
        <v>0</v>
      </c>
      <c r="L15" s="12">
        <f>SUM(F15:K15)</f>
        <v>4000</v>
      </c>
      <c r="M15" s="14">
        <f t="shared" si="2"/>
        <v>64000</v>
      </c>
    </row>
    <row r="16" spans="1:13" ht="21">
      <c r="A16" s="12" t="s">
        <v>45</v>
      </c>
      <c r="B16" s="12">
        <v>22500</v>
      </c>
      <c r="C16" s="12">
        <v>0</v>
      </c>
      <c r="D16" s="12">
        <v>22500</v>
      </c>
      <c r="E16" s="12">
        <f>B16+D16-C16</f>
        <v>45000</v>
      </c>
      <c r="F16" s="12">
        <v>483</v>
      </c>
      <c r="G16" s="12">
        <v>1000</v>
      </c>
      <c r="H16" s="12">
        <v>1000</v>
      </c>
      <c r="I16" s="12">
        <v>1000</v>
      </c>
      <c r="J16" s="12">
        <v>1000</v>
      </c>
      <c r="K16" s="12">
        <v>0</v>
      </c>
      <c r="L16" s="12">
        <f>SUM(F16:K16)</f>
        <v>4483</v>
      </c>
      <c r="M16" s="14">
        <f t="shared" si="2"/>
        <v>40517</v>
      </c>
    </row>
    <row r="17" spans="1:13" ht="21">
      <c r="A17" s="12" t="s">
        <v>46</v>
      </c>
      <c r="B17" s="12">
        <v>146400</v>
      </c>
      <c r="C17" s="12">
        <v>0</v>
      </c>
      <c r="D17" s="12">
        <v>0</v>
      </c>
      <c r="E17" s="12">
        <f>B17+D17-C17</f>
        <v>146400</v>
      </c>
      <c r="F17" s="12">
        <v>6567</v>
      </c>
      <c r="G17" s="12">
        <v>6600</v>
      </c>
      <c r="H17" s="12">
        <v>6600</v>
      </c>
      <c r="I17" s="12">
        <v>6600</v>
      </c>
      <c r="J17" s="12">
        <v>6600</v>
      </c>
      <c r="K17" s="12">
        <v>0</v>
      </c>
      <c r="L17" s="12">
        <f>SUM(F17:K17)</f>
        <v>32967</v>
      </c>
      <c r="M17" s="14">
        <f t="shared" si="2"/>
        <v>113433</v>
      </c>
    </row>
    <row r="18" spans="1:13" ht="21">
      <c r="A18" s="12" t="s">
        <v>47</v>
      </c>
      <c r="B18" s="12">
        <v>21700</v>
      </c>
      <c r="C18" s="12">
        <v>0</v>
      </c>
      <c r="D18" s="12">
        <v>0</v>
      </c>
      <c r="E18" s="12">
        <f>B18+D18-C18</f>
        <v>21700</v>
      </c>
      <c r="F18" s="12">
        <v>129</v>
      </c>
      <c r="G18" s="12">
        <v>0</v>
      </c>
      <c r="H18" s="12">
        <v>0</v>
      </c>
      <c r="I18" s="12">
        <v>5464</v>
      </c>
      <c r="J18" s="12">
        <v>3600</v>
      </c>
      <c r="K18" s="12">
        <v>0</v>
      </c>
      <c r="L18" s="12">
        <f>SUM(F18:K18)</f>
        <v>9193</v>
      </c>
      <c r="M18" s="14">
        <f t="shared" si="2"/>
        <v>12507</v>
      </c>
    </row>
    <row r="19" spans="1:13" ht="21.75" thickBot="1">
      <c r="A19" s="19" t="s">
        <v>48</v>
      </c>
      <c r="B19" s="20">
        <f>SUM(B14:B18)</f>
        <v>1929900</v>
      </c>
      <c r="C19" s="20">
        <f>SUM(C14:C18)</f>
        <v>44000</v>
      </c>
      <c r="D19" s="20">
        <f>SUM(D14:D18)</f>
        <v>62500</v>
      </c>
      <c r="E19" s="20">
        <f>SUM(E14:E18)</f>
        <v>1948400</v>
      </c>
      <c r="F19" s="20">
        <f>SUM(F14:F18)</f>
        <v>319363</v>
      </c>
      <c r="G19" s="20">
        <v>120645</v>
      </c>
      <c r="H19" s="20">
        <v>82375</v>
      </c>
      <c r="I19" s="20">
        <v>92764</v>
      </c>
      <c r="J19" s="20">
        <v>102260</v>
      </c>
      <c r="K19" s="38">
        <v>0</v>
      </c>
      <c r="L19" s="20">
        <f>SUM(L14:L18)</f>
        <v>717407</v>
      </c>
      <c r="M19" s="22">
        <f t="shared" si="2"/>
        <v>1230993</v>
      </c>
    </row>
    <row r="20" spans="1:13" ht="21.75" thickTop="1">
      <c r="A20" s="39" t="s">
        <v>49</v>
      </c>
      <c r="B20" s="11"/>
      <c r="C20" s="11"/>
      <c r="D20" s="11"/>
      <c r="E20" s="11"/>
      <c r="F20" s="11"/>
      <c r="G20" s="11"/>
      <c r="H20" s="37"/>
      <c r="I20" s="11"/>
      <c r="J20" s="11"/>
      <c r="K20" s="11"/>
      <c r="L20" s="11"/>
      <c r="M20" s="11"/>
    </row>
    <row r="21" spans="1:13" ht="21">
      <c r="A21" s="12" t="s">
        <v>43</v>
      </c>
      <c r="B21" s="12">
        <v>2210140</v>
      </c>
      <c r="C21" s="12">
        <v>380175</v>
      </c>
      <c r="D21" s="12">
        <v>0</v>
      </c>
      <c r="E21" s="12">
        <f>B21+D21-C21</f>
        <v>1829965</v>
      </c>
      <c r="F21" s="12">
        <v>2215</v>
      </c>
      <c r="G21" s="12">
        <v>26590</v>
      </c>
      <c r="H21" s="12">
        <v>5863</v>
      </c>
      <c r="I21" s="12">
        <v>16559</v>
      </c>
      <c r="J21" s="12">
        <v>50231</v>
      </c>
      <c r="K21" s="12">
        <v>0</v>
      </c>
      <c r="L21" s="12">
        <f>SUM(F21:K21)</f>
        <v>101458</v>
      </c>
      <c r="M21" s="14">
        <f aca="true" t="shared" si="3" ref="M21:M26">E21-(SUM(F21:K21))</f>
        <v>1728507</v>
      </c>
    </row>
    <row r="22" spans="1:13" ht="21">
      <c r="A22" s="12" t="s">
        <v>44</v>
      </c>
      <c r="B22" s="12">
        <v>63080</v>
      </c>
      <c r="C22" s="12">
        <v>0</v>
      </c>
      <c r="D22" s="12">
        <v>50000</v>
      </c>
      <c r="E22" s="12">
        <f>B22+D22-C22</f>
        <v>113080</v>
      </c>
      <c r="F22" s="12">
        <v>750</v>
      </c>
      <c r="G22" s="12">
        <v>2874</v>
      </c>
      <c r="H22" s="12">
        <v>516</v>
      </c>
      <c r="I22" s="12">
        <v>516</v>
      </c>
      <c r="J22" s="12">
        <v>13579</v>
      </c>
      <c r="K22" s="12">
        <v>0</v>
      </c>
      <c r="L22" s="12">
        <f>SUM(F22:K22)</f>
        <v>18235</v>
      </c>
      <c r="M22" s="14">
        <f t="shared" si="3"/>
        <v>94845</v>
      </c>
    </row>
    <row r="23" spans="1:13" ht="21">
      <c r="A23" s="12" t="s">
        <v>45</v>
      </c>
      <c r="B23" s="12">
        <v>53960</v>
      </c>
      <c r="C23" s="12">
        <v>0</v>
      </c>
      <c r="D23" s="12">
        <v>0</v>
      </c>
      <c r="E23" s="12">
        <f>B23+D23-C23</f>
        <v>53960</v>
      </c>
      <c r="F23" s="12">
        <v>1000</v>
      </c>
      <c r="G23" s="12">
        <v>516</v>
      </c>
      <c r="H23" s="12">
        <v>516</v>
      </c>
      <c r="I23" s="12">
        <v>5516</v>
      </c>
      <c r="J23" s="12">
        <v>516</v>
      </c>
      <c r="K23" s="12">
        <v>0</v>
      </c>
      <c r="L23" s="12">
        <f>SUM(F23:K23)</f>
        <v>8064</v>
      </c>
      <c r="M23" s="14">
        <f t="shared" si="3"/>
        <v>45896</v>
      </c>
    </row>
    <row r="24" spans="1:13" ht="21">
      <c r="A24" s="12" t="s">
        <v>46</v>
      </c>
      <c r="B24" s="12">
        <v>61960</v>
      </c>
      <c r="C24" s="12">
        <v>0</v>
      </c>
      <c r="D24" s="12">
        <v>0</v>
      </c>
      <c r="E24" s="12">
        <f>B24+D24-C24</f>
        <v>61960</v>
      </c>
      <c r="F24" s="12">
        <v>516</v>
      </c>
      <c r="G24" s="12">
        <v>516</v>
      </c>
      <c r="H24" s="12">
        <v>4618</v>
      </c>
      <c r="I24" s="12">
        <v>516</v>
      </c>
      <c r="J24" s="12">
        <v>5484</v>
      </c>
      <c r="K24" s="12">
        <v>0</v>
      </c>
      <c r="L24" s="12">
        <f>SUM(F24:K24)</f>
        <v>11650</v>
      </c>
      <c r="M24" s="14">
        <f t="shared" si="3"/>
        <v>50310</v>
      </c>
    </row>
    <row r="25" spans="1:13" ht="21">
      <c r="A25" s="12" t="s">
        <v>47</v>
      </c>
      <c r="B25" s="12">
        <v>61940</v>
      </c>
      <c r="C25" s="12">
        <v>0</v>
      </c>
      <c r="D25" s="12">
        <v>0</v>
      </c>
      <c r="E25" s="12">
        <f>B25+D25-C25</f>
        <v>61940</v>
      </c>
      <c r="F25" s="12">
        <v>83</v>
      </c>
      <c r="G25" s="12">
        <v>0</v>
      </c>
      <c r="H25" s="12">
        <v>3358</v>
      </c>
      <c r="I25" s="12">
        <v>0</v>
      </c>
      <c r="J25" s="12">
        <v>0</v>
      </c>
      <c r="K25" s="12">
        <v>0</v>
      </c>
      <c r="L25" s="12">
        <f>SUM(F25:K25)</f>
        <v>3441</v>
      </c>
      <c r="M25" s="14">
        <f t="shared" si="3"/>
        <v>58499</v>
      </c>
    </row>
    <row r="26" spans="1:13" ht="21.75" thickBot="1">
      <c r="A26" s="19" t="s">
        <v>50</v>
      </c>
      <c r="B26" s="20">
        <f>SUM(B21:B25)</f>
        <v>2451080</v>
      </c>
      <c r="C26" s="20">
        <f>SUM(C21:C25)</f>
        <v>380175</v>
      </c>
      <c r="D26" s="20">
        <f>SUM(D21:D25)</f>
        <v>50000</v>
      </c>
      <c r="E26" s="20">
        <f>SUM(E21:E25)</f>
        <v>2120905</v>
      </c>
      <c r="F26" s="20">
        <f>SUM(F21:F25)</f>
        <v>4564</v>
      </c>
      <c r="G26" s="20">
        <v>30496</v>
      </c>
      <c r="H26" s="20">
        <v>14871</v>
      </c>
      <c r="I26" s="20">
        <v>23107</v>
      </c>
      <c r="J26" s="20">
        <v>69810</v>
      </c>
      <c r="K26" s="38">
        <v>0</v>
      </c>
      <c r="L26" s="20">
        <f>SUM(L21:L25)</f>
        <v>142848</v>
      </c>
      <c r="M26" s="22">
        <f t="shared" si="3"/>
        <v>1978057</v>
      </c>
    </row>
    <row r="27" spans="1:13" ht="21.75" thickTop="1">
      <c r="A27" s="40"/>
      <c r="B27" s="27"/>
      <c r="C27" s="27"/>
      <c r="D27" s="27"/>
      <c r="E27" s="27"/>
      <c r="F27" s="27"/>
      <c r="G27" s="27"/>
      <c r="H27" s="30"/>
      <c r="I27" s="27"/>
      <c r="J27" s="27"/>
      <c r="K27" s="27"/>
      <c r="L27" s="27"/>
      <c r="M27" s="27"/>
    </row>
    <row r="28" spans="1:13" ht="26.25">
      <c r="A28" s="1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6.25">
      <c r="A29" s="1" t="s">
        <v>33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ht="26.25">
      <c r="A30" s="3" t="s">
        <v>34</v>
      </c>
    </row>
    <row r="31" spans="1:13" ht="21">
      <c r="A31" s="34" t="s">
        <v>3</v>
      </c>
      <c r="B31" s="34" t="s">
        <v>4</v>
      </c>
      <c r="C31" s="34" t="s">
        <v>5</v>
      </c>
      <c r="D31" s="41" t="s">
        <v>6</v>
      </c>
      <c r="E31" s="34" t="s">
        <v>7</v>
      </c>
      <c r="F31" s="34" t="s">
        <v>26</v>
      </c>
      <c r="G31" s="34"/>
      <c r="H31" s="34"/>
      <c r="I31" s="34"/>
      <c r="J31" s="34"/>
      <c r="K31" s="34"/>
      <c r="L31" s="34" t="s">
        <v>9</v>
      </c>
      <c r="M31" s="34" t="s">
        <v>10</v>
      </c>
    </row>
    <row r="32" spans="1:13" ht="21.75" thickBot="1">
      <c r="A32" s="35"/>
      <c r="B32" s="35"/>
      <c r="C32" s="35"/>
      <c r="D32" s="42"/>
      <c r="E32" s="35"/>
      <c r="F32" s="36" t="s">
        <v>11</v>
      </c>
      <c r="G32" s="36" t="s">
        <v>12</v>
      </c>
      <c r="H32" s="36" t="s">
        <v>13</v>
      </c>
      <c r="I32" s="36" t="s">
        <v>14</v>
      </c>
      <c r="J32" s="36" t="s">
        <v>15</v>
      </c>
      <c r="K32" s="36" t="s">
        <v>16</v>
      </c>
      <c r="L32" s="35"/>
      <c r="M32" s="35"/>
    </row>
    <row r="33" spans="1:13" ht="21.75" thickTop="1">
      <c r="A33" s="39" t="s">
        <v>51</v>
      </c>
      <c r="B33" s="12"/>
      <c r="C33" s="12"/>
      <c r="D33" s="12"/>
      <c r="E33" s="12"/>
      <c r="F33" s="12"/>
      <c r="G33" s="12"/>
      <c r="H33" s="43"/>
      <c r="I33" s="12"/>
      <c r="J33" s="12"/>
      <c r="K33" s="12"/>
      <c r="L33" s="12"/>
      <c r="M33" s="12"/>
    </row>
    <row r="34" spans="1:13" ht="21">
      <c r="A34" s="12" t="s">
        <v>43</v>
      </c>
      <c r="B34" s="12">
        <v>300000</v>
      </c>
      <c r="C34" s="12">
        <v>90800</v>
      </c>
      <c r="D34" s="12">
        <v>0</v>
      </c>
      <c r="E34" s="12">
        <f>B34+D34-C34</f>
        <v>209200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f>SUM(F34:K34)</f>
        <v>0</v>
      </c>
      <c r="M34" s="14">
        <f>E34-(SUM(F34:K34))</f>
        <v>209200</v>
      </c>
    </row>
    <row r="35" spans="1:13" ht="21">
      <c r="A35" s="12" t="s">
        <v>52</v>
      </c>
      <c r="B35" s="12">
        <v>4100</v>
      </c>
      <c r="C35" s="12">
        <v>0</v>
      </c>
      <c r="D35" s="12">
        <v>0</v>
      </c>
      <c r="E35" s="12">
        <f>B35+D35-C35</f>
        <v>4100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f>SUM(F35:K35)</f>
        <v>0</v>
      </c>
      <c r="M35" s="14">
        <f>E35-(SUM(F35:K35))</f>
        <v>4100</v>
      </c>
    </row>
    <row r="36" spans="1:13" ht="21.75" thickBot="1">
      <c r="A36" s="19" t="s">
        <v>53</v>
      </c>
      <c r="B36" s="20">
        <v>304100</v>
      </c>
      <c r="C36" s="20">
        <v>90800</v>
      </c>
      <c r="D36" s="20">
        <f>SUM(D35:D35)</f>
        <v>0</v>
      </c>
      <c r="E36" s="20">
        <v>213300</v>
      </c>
      <c r="F36" s="20">
        <f>SUM(F35)</f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20">
        <f>SUM(L35:L35)</f>
        <v>0</v>
      </c>
      <c r="M36" s="22">
        <v>213300</v>
      </c>
    </row>
    <row r="37" spans="1:13" ht="21.75" thickTop="1">
      <c r="A37" s="39" t="s">
        <v>54</v>
      </c>
      <c r="B37" s="11"/>
      <c r="C37" s="11"/>
      <c r="D37" s="11"/>
      <c r="E37" s="11"/>
      <c r="F37" s="11"/>
      <c r="G37" s="11"/>
      <c r="H37" s="37"/>
      <c r="I37" s="11"/>
      <c r="J37" s="11"/>
      <c r="K37" s="11"/>
      <c r="L37" s="11"/>
      <c r="M37" s="11"/>
    </row>
    <row r="38" spans="1:13" ht="21">
      <c r="A38" s="12" t="s">
        <v>43</v>
      </c>
      <c r="B38" s="12">
        <v>225100</v>
      </c>
      <c r="C38" s="12">
        <v>0</v>
      </c>
      <c r="D38" s="12">
        <v>0</v>
      </c>
      <c r="E38" s="12">
        <f>B38+D38-C38</f>
        <v>225100</v>
      </c>
      <c r="F38" s="43">
        <v>0</v>
      </c>
      <c r="G38" s="43">
        <v>0</v>
      </c>
      <c r="H38" s="43">
        <v>0</v>
      </c>
      <c r="I38" s="12">
        <v>0</v>
      </c>
      <c r="J38" s="12">
        <v>4704</v>
      </c>
      <c r="K38" s="12">
        <v>0</v>
      </c>
      <c r="L38" s="12">
        <f>SUM(F38:K38)</f>
        <v>4704</v>
      </c>
      <c r="M38" s="14">
        <f>E38-(SUM(F38:K38))</f>
        <v>220396</v>
      </c>
    </row>
    <row r="39" spans="1:13" ht="21.75" thickBot="1">
      <c r="A39" s="19" t="s">
        <v>55</v>
      </c>
      <c r="B39" s="20">
        <f>SUM(B38)</f>
        <v>225100</v>
      </c>
      <c r="C39" s="20">
        <f>SUM(C38)</f>
        <v>0</v>
      </c>
      <c r="D39" s="20">
        <f>SUM(D38)</f>
        <v>0</v>
      </c>
      <c r="E39" s="20">
        <f>SUM(E38)</f>
        <v>225100</v>
      </c>
      <c r="F39" s="20">
        <f>SUM(F38)</f>
        <v>0</v>
      </c>
      <c r="G39" s="44">
        <v>0</v>
      </c>
      <c r="H39" s="45">
        <f>SUM(H38)</f>
        <v>0</v>
      </c>
      <c r="I39" s="20">
        <f>SUM(I38)</f>
        <v>0</v>
      </c>
      <c r="J39" s="20">
        <f>SUM(J38)</f>
        <v>4704</v>
      </c>
      <c r="K39" s="20">
        <f>SUM(K38)</f>
        <v>0</v>
      </c>
      <c r="L39" s="20">
        <f>SUM(L38)</f>
        <v>4704</v>
      </c>
      <c r="M39" s="22">
        <f>E39-(SUM(F39:K39))</f>
        <v>220396</v>
      </c>
    </row>
    <row r="40" spans="1:13" ht="21.75" thickTop="1">
      <c r="A40" s="39" t="s">
        <v>56</v>
      </c>
      <c r="B40" s="11"/>
      <c r="C40" s="11"/>
      <c r="D40" s="11"/>
      <c r="E40" s="11"/>
      <c r="F40" s="11"/>
      <c r="G40" s="11"/>
      <c r="H40" s="37"/>
      <c r="I40" s="11"/>
      <c r="J40" s="11"/>
      <c r="K40" s="11"/>
      <c r="L40" s="11"/>
      <c r="M40" s="11"/>
    </row>
    <row r="41" spans="1:13" ht="21">
      <c r="A41" s="16" t="s">
        <v>43</v>
      </c>
      <c r="B41" s="12"/>
      <c r="C41" s="12"/>
      <c r="D41" s="12"/>
      <c r="E41" s="12"/>
      <c r="F41" s="12"/>
      <c r="G41" s="12"/>
      <c r="H41" s="43"/>
      <c r="I41" s="12"/>
      <c r="J41" s="12"/>
      <c r="K41" s="12"/>
      <c r="L41" s="12"/>
      <c r="M41" s="14"/>
    </row>
    <row r="42" spans="1:13" ht="21">
      <c r="A42" s="12" t="s">
        <v>57</v>
      </c>
      <c r="B42" s="46">
        <v>1100000</v>
      </c>
      <c r="C42" s="46">
        <v>0</v>
      </c>
      <c r="D42" s="46">
        <v>0</v>
      </c>
      <c r="E42" s="12">
        <f>B42+D42-C42</f>
        <v>1100000</v>
      </c>
      <c r="F42" s="12">
        <v>122500</v>
      </c>
      <c r="G42" s="12">
        <v>74900</v>
      </c>
      <c r="H42" s="12">
        <v>0</v>
      </c>
      <c r="I42" s="12">
        <v>34340</v>
      </c>
      <c r="J42" s="12">
        <v>46680</v>
      </c>
      <c r="K42" s="12">
        <v>0</v>
      </c>
      <c r="L42" s="12">
        <f>SUM(F42:K42)</f>
        <v>278420</v>
      </c>
      <c r="M42" s="14">
        <f>E42-(SUM(F42:K42))</f>
        <v>821580</v>
      </c>
    </row>
    <row r="43" spans="1:13" ht="21">
      <c r="A43" s="12" t="s">
        <v>58</v>
      </c>
      <c r="B43" s="46">
        <v>90000</v>
      </c>
      <c r="C43" s="46">
        <v>0</v>
      </c>
      <c r="D43" s="46">
        <v>0</v>
      </c>
      <c r="E43" s="12">
        <f>B43+D43-C43</f>
        <v>90000</v>
      </c>
      <c r="F43" s="43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f>SUM(F43:K43)</f>
        <v>0</v>
      </c>
      <c r="M43" s="14">
        <f>E43-(SUM(F43:K43))</f>
        <v>90000</v>
      </c>
    </row>
    <row r="44" spans="1:13" ht="21">
      <c r="A44" s="12" t="s">
        <v>59</v>
      </c>
      <c r="B44" s="12">
        <v>80000</v>
      </c>
      <c r="C44" s="12">
        <v>0</v>
      </c>
      <c r="D44" s="12">
        <v>0</v>
      </c>
      <c r="E44" s="12">
        <f>B44+D44-C44</f>
        <v>80000</v>
      </c>
      <c r="F44" s="43">
        <v>0</v>
      </c>
      <c r="G44" s="12">
        <v>0</v>
      </c>
      <c r="H44" s="43">
        <v>0</v>
      </c>
      <c r="I44" s="12">
        <v>0</v>
      </c>
      <c r="J44" s="12">
        <v>0</v>
      </c>
      <c r="K44" s="12">
        <v>0</v>
      </c>
      <c r="L44" s="12">
        <f>SUM(F44:K44)</f>
        <v>0</v>
      </c>
      <c r="M44" s="14">
        <f>E44-(SUM(F44:K44))</f>
        <v>80000</v>
      </c>
    </row>
    <row r="45" spans="1:13" ht="21">
      <c r="A45" s="12" t="s">
        <v>60</v>
      </c>
      <c r="B45" s="46">
        <v>50000</v>
      </c>
      <c r="C45" s="46">
        <v>0</v>
      </c>
      <c r="D45" s="46">
        <v>0</v>
      </c>
      <c r="E45" s="12">
        <f aca="true" t="shared" si="4" ref="E45:E51">B45+D45-C45</f>
        <v>50000</v>
      </c>
      <c r="F45" s="43">
        <v>0</v>
      </c>
      <c r="G45" s="12">
        <v>0</v>
      </c>
      <c r="H45" s="43">
        <v>0</v>
      </c>
      <c r="I45" s="12">
        <v>0</v>
      </c>
      <c r="J45" s="12">
        <v>0</v>
      </c>
      <c r="K45" s="12">
        <v>0</v>
      </c>
      <c r="L45" s="12">
        <f aca="true" t="shared" si="5" ref="L45:L51">SUM(F45:K45)</f>
        <v>0</v>
      </c>
      <c r="M45" s="14">
        <f aca="true" t="shared" si="6" ref="M45:M51">E45-(SUM(F45:K45))</f>
        <v>50000</v>
      </c>
    </row>
    <row r="46" spans="1:13" ht="21">
      <c r="A46" s="12" t="s">
        <v>61</v>
      </c>
      <c r="B46" s="46">
        <v>10000</v>
      </c>
      <c r="C46" s="46">
        <v>0</v>
      </c>
      <c r="D46" s="46">
        <v>0</v>
      </c>
      <c r="E46" s="12">
        <f t="shared" si="4"/>
        <v>10000</v>
      </c>
      <c r="F46" s="43">
        <v>0</v>
      </c>
      <c r="G46" s="12">
        <v>0</v>
      </c>
      <c r="H46" s="43">
        <v>0</v>
      </c>
      <c r="I46" s="12">
        <v>0</v>
      </c>
      <c r="J46" s="12">
        <v>0</v>
      </c>
      <c r="K46" s="12">
        <v>0</v>
      </c>
      <c r="L46" s="12">
        <f t="shared" si="5"/>
        <v>0</v>
      </c>
      <c r="M46" s="14">
        <f t="shared" si="6"/>
        <v>10000</v>
      </c>
    </row>
    <row r="47" spans="1:13" ht="21">
      <c r="A47" s="12" t="s">
        <v>62</v>
      </c>
      <c r="B47" s="46">
        <v>30000</v>
      </c>
      <c r="C47" s="46">
        <v>0</v>
      </c>
      <c r="D47" s="46">
        <v>0</v>
      </c>
      <c r="E47" s="12">
        <f t="shared" si="4"/>
        <v>30000</v>
      </c>
      <c r="F47" s="43">
        <v>0</v>
      </c>
      <c r="G47" s="12">
        <v>0</v>
      </c>
      <c r="H47" s="43">
        <v>0</v>
      </c>
      <c r="I47" s="12">
        <v>0</v>
      </c>
      <c r="J47" s="12">
        <v>0</v>
      </c>
      <c r="K47" s="12">
        <v>0</v>
      </c>
      <c r="L47" s="12">
        <f t="shared" si="5"/>
        <v>0</v>
      </c>
      <c r="M47" s="14">
        <f t="shared" si="6"/>
        <v>30000</v>
      </c>
    </row>
    <row r="48" spans="1:13" ht="21">
      <c r="A48" s="12" t="s">
        <v>63</v>
      </c>
      <c r="B48" s="12">
        <v>1500000</v>
      </c>
      <c r="C48" s="12">
        <v>350000</v>
      </c>
      <c r="D48" s="12">
        <v>0</v>
      </c>
      <c r="E48" s="12">
        <f t="shared" si="4"/>
        <v>1150000</v>
      </c>
      <c r="F48" s="12">
        <v>46900</v>
      </c>
      <c r="G48" s="12">
        <v>90500</v>
      </c>
      <c r="H48" s="43">
        <v>92800</v>
      </c>
      <c r="I48" s="12">
        <v>236830</v>
      </c>
      <c r="J48" s="12">
        <v>45200</v>
      </c>
      <c r="K48" s="12">
        <v>0</v>
      </c>
      <c r="L48" s="12">
        <f t="shared" si="5"/>
        <v>512230</v>
      </c>
      <c r="M48" s="14">
        <f t="shared" si="6"/>
        <v>637770</v>
      </c>
    </row>
    <row r="49" spans="1:13" ht="21">
      <c r="A49" s="12" t="s">
        <v>64</v>
      </c>
      <c r="B49" s="12">
        <v>1800000</v>
      </c>
      <c r="C49" s="12">
        <v>400000</v>
      </c>
      <c r="D49" s="12">
        <v>0</v>
      </c>
      <c r="E49" s="12">
        <f t="shared" si="4"/>
        <v>1400000</v>
      </c>
      <c r="F49" s="12">
        <v>143683</v>
      </c>
      <c r="G49" s="12">
        <v>322096</v>
      </c>
      <c r="H49" s="43">
        <v>143439</v>
      </c>
      <c r="I49" s="12">
        <v>309136</v>
      </c>
      <c r="J49" s="12">
        <v>158545</v>
      </c>
      <c r="K49" s="12">
        <v>0</v>
      </c>
      <c r="L49" s="12">
        <f t="shared" si="5"/>
        <v>1076899</v>
      </c>
      <c r="M49" s="14">
        <f t="shared" si="6"/>
        <v>323101</v>
      </c>
    </row>
    <row r="50" spans="1:13" ht="21">
      <c r="A50" s="12" t="s">
        <v>65</v>
      </c>
      <c r="B50" s="12">
        <v>350000</v>
      </c>
      <c r="C50" s="12">
        <v>0</v>
      </c>
      <c r="D50" s="12">
        <v>0</v>
      </c>
      <c r="E50" s="12">
        <f t="shared" si="4"/>
        <v>350000</v>
      </c>
      <c r="F50" s="43">
        <v>0</v>
      </c>
      <c r="G50" s="12">
        <v>0</v>
      </c>
      <c r="H50" s="43">
        <v>0</v>
      </c>
      <c r="I50" s="12">
        <v>0</v>
      </c>
      <c r="J50" s="12">
        <v>0</v>
      </c>
      <c r="K50" s="12">
        <v>0</v>
      </c>
      <c r="L50" s="12">
        <f t="shared" si="5"/>
        <v>0</v>
      </c>
      <c r="M50" s="14">
        <f t="shared" si="6"/>
        <v>350000</v>
      </c>
    </row>
    <row r="51" spans="1:13" ht="21">
      <c r="A51" s="12" t="s">
        <v>66</v>
      </c>
      <c r="B51" s="12">
        <v>20000</v>
      </c>
      <c r="C51" s="12">
        <v>0</v>
      </c>
      <c r="D51" s="12">
        <v>0</v>
      </c>
      <c r="E51" s="12">
        <f t="shared" si="4"/>
        <v>20000</v>
      </c>
      <c r="F51" s="43">
        <v>0</v>
      </c>
      <c r="G51" s="12">
        <v>0</v>
      </c>
      <c r="H51" s="43">
        <v>0</v>
      </c>
      <c r="I51" s="12">
        <v>0</v>
      </c>
      <c r="J51" s="12">
        <v>0</v>
      </c>
      <c r="K51" s="12">
        <v>0</v>
      </c>
      <c r="L51" s="12">
        <f t="shared" si="5"/>
        <v>0</v>
      </c>
      <c r="M51" s="14">
        <f t="shared" si="6"/>
        <v>20000</v>
      </c>
    </row>
    <row r="52" spans="1:13" ht="21">
      <c r="A52" s="12" t="s">
        <v>67</v>
      </c>
      <c r="B52" s="12">
        <v>1000000</v>
      </c>
      <c r="C52" s="12">
        <v>0</v>
      </c>
      <c r="D52" s="12">
        <v>750000</v>
      </c>
      <c r="E52" s="12">
        <f>B52+D52-C52</f>
        <v>1750000</v>
      </c>
      <c r="F52" s="12">
        <v>43478</v>
      </c>
      <c r="G52" s="12">
        <v>6000</v>
      </c>
      <c r="H52" s="12">
        <v>27600</v>
      </c>
      <c r="I52" s="12">
        <v>46475</v>
      </c>
      <c r="J52" s="12">
        <v>0</v>
      </c>
      <c r="K52" s="12">
        <v>0</v>
      </c>
      <c r="L52" s="12">
        <f>SUM(F52:K52)</f>
        <v>123553</v>
      </c>
      <c r="M52" s="14">
        <f>E52-(SUM(F52:K52))</f>
        <v>1626447</v>
      </c>
    </row>
    <row r="53" spans="1:13" ht="21">
      <c r="A53" s="47" t="s">
        <v>68</v>
      </c>
      <c r="B53" s="12">
        <v>400000</v>
      </c>
      <c r="C53" s="12">
        <v>0</v>
      </c>
      <c r="D53" s="12">
        <v>0</v>
      </c>
      <c r="E53" s="12">
        <f>B53+D53-C53</f>
        <v>400000</v>
      </c>
      <c r="F53" s="43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f>SUM(F53:K53)</f>
        <v>0</v>
      </c>
      <c r="M53" s="14">
        <f>E53-(SUM(F53:K53))</f>
        <v>400000</v>
      </c>
    </row>
    <row r="54" spans="1:13" ht="21">
      <c r="A54" s="12" t="s">
        <v>69</v>
      </c>
      <c r="B54" s="12">
        <v>2200000</v>
      </c>
      <c r="C54" s="12">
        <v>0</v>
      </c>
      <c r="D54" s="12">
        <v>0</v>
      </c>
      <c r="E54" s="12">
        <f>B54+D54-C54</f>
        <v>2200000</v>
      </c>
      <c r="F54" s="43">
        <v>0</v>
      </c>
      <c r="G54" s="12">
        <v>0</v>
      </c>
      <c r="H54" s="43">
        <v>0</v>
      </c>
      <c r="I54" s="43">
        <v>0</v>
      </c>
      <c r="J54" s="12">
        <v>0</v>
      </c>
      <c r="K54" s="12">
        <v>0</v>
      </c>
      <c r="L54" s="12">
        <f>SUM(F54:K54)</f>
        <v>0</v>
      </c>
      <c r="M54" s="14">
        <f>E54-(SUM(F54:K54))</f>
        <v>2200000</v>
      </c>
    </row>
    <row r="55" spans="1:13" ht="23.25" customHeight="1">
      <c r="A55" s="1" t="s">
        <v>32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3.25" customHeight="1">
      <c r="A56" s="1" t="s">
        <v>33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26.25">
      <c r="A57" s="3" t="s">
        <v>34</v>
      </c>
    </row>
    <row r="58" spans="1:13" ht="21">
      <c r="A58" s="34" t="s">
        <v>3</v>
      </c>
      <c r="B58" s="34" t="s">
        <v>4</v>
      </c>
      <c r="C58" s="34" t="s">
        <v>5</v>
      </c>
      <c r="D58" s="41" t="s">
        <v>6</v>
      </c>
      <c r="E58" s="34" t="s">
        <v>7</v>
      </c>
      <c r="F58" s="34" t="s">
        <v>26</v>
      </c>
      <c r="G58" s="34"/>
      <c r="H58" s="34"/>
      <c r="I58" s="34"/>
      <c r="J58" s="34"/>
      <c r="K58" s="34"/>
      <c r="L58" s="34" t="s">
        <v>9</v>
      </c>
      <c r="M58" s="34" t="s">
        <v>10</v>
      </c>
    </row>
    <row r="59" spans="1:13" ht="21.75" thickBot="1">
      <c r="A59" s="35"/>
      <c r="B59" s="35"/>
      <c r="C59" s="35"/>
      <c r="D59" s="42"/>
      <c r="E59" s="35"/>
      <c r="F59" s="36" t="s">
        <v>11</v>
      </c>
      <c r="G59" s="36" t="s">
        <v>12</v>
      </c>
      <c r="H59" s="36" t="s">
        <v>13</v>
      </c>
      <c r="I59" s="36" t="s">
        <v>14</v>
      </c>
      <c r="J59" s="36" t="s">
        <v>15</v>
      </c>
      <c r="K59" s="36" t="s">
        <v>16</v>
      </c>
      <c r="L59" s="35"/>
      <c r="M59" s="35"/>
    </row>
    <row r="60" spans="1:13" ht="21.75" thickTop="1">
      <c r="A60" s="39" t="s">
        <v>56</v>
      </c>
      <c r="B60" s="11"/>
      <c r="C60" s="11"/>
      <c r="D60" s="11"/>
      <c r="E60" s="11"/>
      <c r="F60" s="11"/>
      <c r="G60" s="11"/>
      <c r="H60" s="37"/>
      <c r="I60" s="11"/>
      <c r="J60" s="11"/>
      <c r="K60" s="11"/>
      <c r="L60" s="11"/>
      <c r="M60" s="11"/>
    </row>
    <row r="61" spans="1:13" ht="21">
      <c r="A61" s="16" t="s">
        <v>70</v>
      </c>
      <c r="B61" s="12"/>
      <c r="C61" s="12"/>
      <c r="D61" s="12"/>
      <c r="E61" s="12"/>
      <c r="F61" s="12"/>
      <c r="G61" s="12"/>
      <c r="H61" s="43"/>
      <c r="I61" s="12"/>
      <c r="J61" s="12"/>
      <c r="K61" s="12"/>
      <c r="L61" s="12"/>
      <c r="M61" s="14"/>
    </row>
    <row r="62" spans="1:13" ht="21">
      <c r="A62" s="12" t="s">
        <v>71</v>
      </c>
      <c r="B62" s="12">
        <v>70000</v>
      </c>
      <c r="C62" s="12">
        <v>0</v>
      </c>
      <c r="D62" s="12">
        <v>0</v>
      </c>
      <c r="E62" s="12">
        <f aca="true" t="shared" si="7" ref="E62:E68">B62+D62-C62</f>
        <v>70000</v>
      </c>
      <c r="F62" s="43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f aca="true" t="shared" si="8" ref="L62:L68">SUM(F62:K62)</f>
        <v>0</v>
      </c>
      <c r="M62" s="14">
        <f aca="true" t="shared" si="9" ref="M62:M68">E62-(SUM(F62:K62))</f>
        <v>70000</v>
      </c>
    </row>
    <row r="63" spans="1:13" ht="21">
      <c r="A63" s="12" t="s">
        <v>72</v>
      </c>
      <c r="B63" s="12">
        <v>170000</v>
      </c>
      <c r="C63" s="12">
        <v>0</v>
      </c>
      <c r="D63" s="12">
        <v>0</v>
      </c>
      <c r="E63" s="12">
        <f t="shared" si="7"/>
        <v>170000</v>
      </c>
      <c r="F63" s="43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f t="shared" si="8"/>
        <v>0</v>
      </c>
      <c r="M63" s="14">
        <f t="shared" si="9"/>
        <v>170000</v>
      </c>
    </row>
    <row r="64" spans="1:13" ht="21">
      <c r="A64" s="12" t="s">
        <v>73</v>
      </c>
      <c r="B64" s="12">
        <v>5000</v>
      </c>
      <c r="C64" s="12">
        <v>0</v>
      </c>
      <c r="D64" s="12">
        <v>0</v>
      </c>
      <c r="E64" s="12">
        <f t="shared" si="7"/>
        <v>5000</v>
      </c>
      <c r="F64" s="43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f t="shared" si="8"/>
        <v>0</v>
      </c>
      <c r="M64" s="14">
        <f t="shared" si="9"/>
        <v>5000</v>
      </c>
    </row>
    <row r="65" spans="1:13" ht="21">
      <c r="A65" s="12" t="s">
        <v>74</v>
      </c>
      <c r="B65" s="12">
        <v>5000</v>
      </c>
      <c r="C65" s="12">
        <v>0</v>
      </c>
      <c r="D65" s="12">
        <v>0</v>
      </c>
      <c r="E65" s="12">
        <f t="shared" si="7"/>
        <v>5000</v>
      </c>
      <c r="F65" s="43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f t="shared" si="8"/>
        <v>0</v>
      </c>
      <c r="M65" s="14">
        <f t="shared" si="9"/>
        <v>5000</v>
      </c>
    </row>
    <row r="66" spans="1:13" ht="21">
      <c r="A66" s="12" t="s">
        <v>75</v>
      </c>
      <c r="B66" s="12">
        <v>100000</v>
      </c>
      <c r="C66" s="12">
        <v>0</v>
      </c>
      <c r="D66" s="12">
        <v>0</v>
      </c>
      <c r="E66" s="12">
        <f t="shared" si="7"/>
        <v>100000</v>
      </c>
      <c r="F66" s="43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f t="shared" si="8"/>
        <v>0</v>
      </c>
      <c r="M66" s="14">
        <f t="shared" si="9"/>
        <v>100000</v>
      </c>
    </row>
    <row r="67" spans="1:13" ht="21">
      <c r="A67" s="12" t="s">
        <v>76</v>
      </c>
      <c r="B67" s="12">
        <v>10000</v>
      </c>
      <c r="C67" s="12">
        <v>0</v>
      </c>
      <c r="D67" s="12">
        <v>0</v>
      </c>
      <c r="E67" s="12">
        <f t="shared" si="7"/>
        <v>10000</v>
      </c>
      <c r="F67" s="43">
        <v>0</v>
      </c>
      <c r="G67" s="12">
        <v>0</v>
      </c>
      <c r="H67" s="12">
        <v>0</v>
      </c>
      <c r="I67" s="12">
        <v>0</v>
      </c>
      <c r="J67" s="12">
        <v>10000</v>
      </c>
      <c r="K67" s="12">
        <v>0</v>
      </c>
      <c r="L67" s="12">
        <f t="shared" si="8"/>
        <v>10000</v>
      </c>
      <c r="M67" s="14">
        <f t="shared" si="9"/>
        <v>0</v>
      </c>
    </row>
    <row r="68" spans="1:13" ht="21">
      <c r="A68" s="12" t="s">
        <v>77</v>
      </c>
      <c r="B68" s="12">
        <v>90000</v>
      </c>
      <c r="C68" s="12">
        <v>0</v>
      </c>
      <c r="D68" s="12">
        <v>0</v>
      </c>
      <c r="E68" s="12">
        <f t="shared" si="7"/>
        <v>90000</v>
      </c>
      <c r="F68" s="43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f t="shared" si="8"/>
        <v>0</v>
      </c>
      <c r="M68" s="14">
        <f t="shared" si="9"/>
        <v>90000</v>
      </c>
    </row>
    <row r="69" spans="1:13" ht="21.75" thickBot="1">
      <c r="A69" s="19" t="s">
        <v>78</v>
      </c>
      <c r="B69" s="20">
        <v>9080000</v>
      </c>
      <c r="C69" s="20">
        <v>750000</v>
      </c>
      <c r="D69" s="20">
        <v>750000</v>
      </c>
      <c r="E69" s="20">
        <v>9080000</v>
      </c>
      <c r="F69" s="45">
        <v>356561</v>
      </c>
      <c r="G69" s="20">
        <v>493496</v>
      </c>
      <c r="H69" s="20">
        <v>263839</v>
      </c>
      <c r="I69" s="20">
        <v>626781</v>
      </c>
      <c r="J69" s="20">
        <v>260425</v>
      </c>
      <c r="K69" s="20">
        <v>0</v>
      </c>
      <c r="L69" s="20">
        <v>2001102</v>
      </c>
      <c r="M69" s="22">
        <v>7078898</v>
      </c>
    </row>
    <row r="70" spans="1:13" ht="21.75" thickTop="1">
      <c r="A70" s="16" t="s">
        <v>37</v>
      </c>
      <c r="B70" s="11"/>
      <c r="C70" s="11"/>
      <c r="D70" s="11"/>
      <c r="E70" s="11"/>
      <c r="F70" s="11"/>
      <c r="G70" s="11"/>
      <c r="H70" s="37"/>
      <c r="I70" s="11"/>
      <c r="J70" s="11"/>
      <c r="K70" s="11"/>
      <c r="L70" s="11"/>
      <c r="M70" s="48"/>
    </row>
    <row r="71" spans="1:13" ht="21">
      <c r="A71" s="12" t="s">
        <v>79</v>
      </c>
      <c r="B71" s="12">
        <v>5000</v>
      </c>
      <c r="C71" s="12">
        <v>0</v>
      </c>
      <c r="D71" s="12">
        <v>0</v>
      </c>
      <c r="E71" s="12">
        <f>B71+D71-C71</f>
        <v>5000</v>
      </c>
      <c r="F71" s="43">
        <v>0</v>
      </c>
      <c r="G71" s="12">
        <v>0</v>
      </c>
      <c r="H71" s="43">
        <v>0</v>
      </c>
      <c r="I71" s="12">
        <v>0</v>
      </c>
      <c r="J71" s="12">
        <v>5000</v>
      </c>
      <c r="K71" s="12">
        <v>0</v>
      </c>
      <c r="L71" s="12">
        <f aca="true" t="shared" si="10" ref="L71:L76">SUM(F71:K71)</f>
        <v>5000</v>
      </c>
      <c r="M71" s="14">
        <f>E71-(SUM(F71:K71))</f>
        <v>0</v>
      </c>
    </row>
    <row r="72" spans="1:13" ht="21">
      <c r="A72" s="12" t="s">
        <v>80</v>
      </c>
      <c r="B72" s="12">
        <v>10000</v>
      </c>
      <c r="C72" s="12">
        <v>0</v>
      </c>
      <c r="D72" s="12">
        <v>5600</v>
      </c>
      <c r="E72" s="12">
        <f>B72+D72-C72</f>
        <v>15600</v>
      </c>
      <c r="F72" s="43">
        <v>0</v>
      </c>
      <c r="G72" s="12">
        <v>0</v>
      </c>
      <c r="H72" s="43">
        <v>0</v>
      </c>
      <c r="I72" s="12">
        <v>0</v>
      </c>
      <c r="J72" s="12">
        <v>0</v>
      </c>
      <c r="K72" s="12">
        <v>0</v>
      </c>
      <c r="L72" s="12">
        <f t="shared" si="10"/>
        <v>0</v>
      </c>
      <c r="M72" s="14">
        <f>E72-(SUM(F72:K72))</f>
        <v>15600</v>
      </c>
    </row>
    <row r="73" spans="1:13" ht="21">
      <c r="A73" s="12" t="s">
        <v>81</v>
      </c>
      <c r="B73" s="12">
        <v>10000</v>
      </c>
      <c r="C73" s="12">
        <v>0</v>
      </c>
      <c r="D73" s="12">
        <v>0</v>
      </c>
      <c r="E73" s="12">
        <f>B73+D73-C73</f>
        <v>10000</v>
      </c>
      <c r="F73" s="43">
        <v>0</v>
      </c>
      <c r="G73" s="12">
        <v>0</v>
      </c>
      <c r="H73" s="43">
        <v>0</v>
      </c>
      <c r="I73" s="12">
        <v>10000</v>
      </c>
      <c r="J73" s="12">
        <v>0</v>
      </c>
      <c r="K73" s="12">
        <v>0</v>
      </c>
      <c r="L73" s="12">
        <f t="shared" si="10"/>
        <v>10000</v>
      </c>
      <c r="M73" s="14">
        <f>E73-(SUM(F73:K73))</f>
        <v>0</v>
      </c>
    </row>
    <row r="74" spans="1:13" ht="21">
      <c r="A74" s="12" t="s">
        <v>82</v>
      </c>
      <c r="B74" s="12">
        <v>20000</v>
      </c>
      <c r="C74" s="12">
        <v>0</v>
      </c>
      <c r="D74" s="12">
        <v>30000</v>
      </c>
      <c r="E74" s="12">
        <f>B74+D74-C74</f>
        <v>50000</v>
      </c>
      <c r="F74" s="43">
        <v>0</v>
      </c>
      <c r="G74" s="12">
        <v>0</v>
      </c>
      <c r="H74" s="43">
        <v>0</v>
      </c>
      <c r="I74" s="12">
        <v>0</v>
      </c>
      <c r="J74" s="12">
        <v>0</v>
      </c>
      <c r="K74" s="12">
        <v>0</v>
      </c>
      <c r="L74" s="12">
        <f t="shared" si="10"/>
        <v>0</v>
      </c>
      <c r="M74" s="14">
        <f>E74-(SUM(F74:K74))</f>
        <v>50000</v>
      </c>
    </row>
    <row r="75" spans="1:13" ht="21">
      <c r="A75" s="47" t="s">
        <v>83</v>
      </c>
      <c r="B75" s="12">
        <v>25000</v>
      </c>
      <c r="C75" s="12">
        <v>0</v>
      </c>
      <c r="D75" s="12">
        <v>20000</v>
      </c>
      <c r="E75" s="12">
        <f>B75+D75-C75</f>
        <v>45000</v>
      </c>
      <c r="F75" s="43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f t="shared" si="10"/>
        <v>0</v>
      </c>
      <c r="M75" s="14">
        <f>E75-(SUM(F75:K75))</f>
        <v>45000</v>
      </c>
    </row>
    <row r="76" spans="1:13" ht="21.75" thickBot="1">
      <c r="A76" s="19" t="s">
        <v>78</v>
      </c>
      <c r="B76" s="20">
        <f>SUM(B71:B75)</f>
        <v>70000</v>
      </c>
      <c r="C76" s="20">
        <v>0</v>
      </c>
      <c r="D76" s="20">
        <f>SUM(D71:D75)</f>
        <v>55600</v>
      </c>
      <c r="E76" s="20">
        <f>SUM(E71:E75)</f>
        <v>125600</v>
      </c>
      <c r="F76" s="45">
        <v>0</v>
      </c>
      <c r="G76" s="20">
        <v>0</v>
      </c>
      <c r="H76" s="20">
        <v>0</v>
      </c>
      <c r="I76" s="20">
        <v>10000</v>
      </c>
      <c r="J76" s="20">
        <v>5000</v>
      </c>
      <c r="K76" s="20">
        <v>0</v>
      </c>
      <c r="L76" s="20">
        <f t="shared" si="10"/>
        <v>15000</v>
      </c>
      <c r="M76" s="22">
        <f>SUM(M71:M75)</f>
        <v>110600</v>
      </c>
    </row>
    <row r="77" spans="1:13" ht="21.75" thickTop="1">
      <c r="A77" s="16" t="s">
        <v>38</v>
      </c>
      <c r="B77" s="11"/>
      <c r="C77" s="11"/>
      <c r="D77" s="11"/>
      <c r="E77" s="11"/>
      <c r="F77" s="11"/>
      <c r="G77" s="11"/>
      <c r="H77" s="37"/>
      <c r="I77" s="11"/>
      <c r="J77" s="11"/>
      <c r="K77" s="11"/>
      <c r="L77" s="11"/>
      <c r="M77" s="48"/>
    </row>
    <row r="78" spans="1:13" ht="21">
      <c r="A78" s="13" t="s">
        <v>84</v>
      </c>
      <c r="B78" s="12">
        <v>26200</v>
      </c>
      <c r="C78" s="12">
        <v>0</v>
      </c>
      <c r="D78" s="12">
        <v>20000</v>
      </c>
      <c r="E78" s="12">
        <f>B78+D78-C78</f>
        <v>46200</v>
      </c>
      <c r="F78" s="43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f>SUM(F78:K78)</f>
        <v>0</v>
      </c>
      <c r="M78" s="14">
        <f>E78-(SUM(F78:K78))</f>
        <v>46200</v>
      </c>
    </row>
    <row r="79" spans="1:13" ht="21">
      <c r="A79" s="12" t="s">
        <v>85</v>
      </c>
      <c r="B79" s="12">
        <v>22300</v>
      </c>
      <c r="C79" s="12">
        <v>0</v>
      </c>
      <c r="D79" s="12">
        <v>3900</v>
      </c>
      <c r="E79" s="12">
        <f>B79+D79-C79</f>
        <v>26200</v>
      </c>
      <c r="F79" s="43">
        <v>0</v>
      </c>
      <c r="G79" s="12">
        <v>0</v>
      </c>
      <c r="H79" s="43">
        <v>0</v>
      </c>
      <c r="I79" s="12">
        <v>0</v>
      </c>
      <c r="J79" s="12">
        <v>0</v>
      </c>
      <c r="K79" s="12">
        <v>0</v>
      </c>
      <c r="L79" s="12">
        <f>SUM(F79:K79)</f>
        <v>0</v>
      </c>
      <c r="M79" s="14">
        <f>E79-(SUM(F79:K79))</f>
        <v>26200</v>
      </c>
    </row>
    <row r="80" spans="1:13" ht="21">
      <c r="A80" s="12" t="s">
        <v>86</v>
      </c>
      <c r="B80" s="12">
        <v>30000</v>
      </c>
      <c r="C80" s="12">
        <v>4500</v>
      </c>
      <c r="D80" s="12">
        <v>8960</v>
      </c>
      <c r="E80" s="12">
        <f>B80+D80-C80</f>
        <v>34460</v>
      </c>
      <c r="F80" s="43">
        <v>0</v>
      </c>
      <c r="G80" s="12">
        <v>0</v>
      </c>
      <c r="H80" s="43">
        <v>0</v>
      </c>
      <c r="I80" s="12">
        <v>0</v>
      </c>
      <c r="J80" s="12">
        <v>0</v>
      </c>
      <c r="K80" s="12">
        <v>0</v>
      </c>
      <c r="L80" s="12">
        <f>SUM(F80:K80)</f>
        <v>0</v>
      </c>
      <c r="M80" s="14">
        <f>E80-(SUM(F80:K80))</f>
        <v>34460</v>
      </c>
    </row>
    <row r="81" spans="1:13" ht="21">
      <c r="A81" s="12" t="s">
        <v>87</v>
      </c>
      <c r="B81" s="12">
        <v>3000</v>
      </c>
      <c r="C81" s="12">
        <v>0</v>
      </c>
      <c r="D81" s="12">
        <v>0</v>
      </c>
      <c r="E81" s="12">
        <f>B81+D81-C81</f>
        <v>3000</v>
      </c>
      <c r="F81" s="43">
        <v>0</v>
      </c>
      <c r="G81" s="12">
        <v>0</v>
      </c>
      <c r="H81" s="43">
        <v>0</v>
      </c>
      <c r="I81" s="12">
        <v>0</v>
      </c>
      <c r="J81" s="12">
        <v>0</v>
      </c>
      <c r="K81" s="12">
        <v>0</v>
      </c>
      <c r="L81" s="12">
        <f>SUM(F81:K81)</f>
        <v>0</v>
      </c>
      <c r="M81" s="14">
        <f>E81-(SUM(F81:K81))</f>
        <v>3000</v>
      </c>
    </row>
    <row r="82" spans="1:13" ht="21.75" thickBot="1">
      <c r="A82" s="19" t="s">
        <v>78</v>
      </c>
      <c r="B82" s="20">
        <f>SUM(B78:B81)</f>
        <v>81500</v>
      </c>
      <c r="C82" s="20">
        <v>4500</v>
      </c>
      <c r="D82" s="20">
        <f>SUM(D78:D81)</f>
        <v>32860</v>
      </c>
      <c r="E82" s="20">
        <f>SUM(E78:E81)</f>
        <v>109860</v>
      </c>
      <c r="F82" s="45">
        <v>0</v>
      </c>
      <c r="G82" s="20">
        <v>0</v>
      </c>
      <c r="H82" s="45">
        <v>0</v>
      </c>
      <c r="I82" s="20">
        <v>0</v>
      </c>
      <c r="J82" s="20">
        <v>0</v>
      </c>
      <c r="K82" s="20">
        <v>0</v>
      </c>
      <c r="L82" s="20">
        <f>SUM(F82:K82)</f>
        <v>0</v>
      </c>
      <c r="M82" s="22">
        <f>SUM(M78:M81)</f>
        <v>109860</v>
      </c>
    </row>
    <row r="83" spans="1:13" ht="27" thickTop="1">
      <c r="A83" s="1" t="s">
        <v>32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26.25">
      <c r="A84" s="1" t="s">
        <v>33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ht="26.25">
      <c r="A85" s="3" t="s">
        <v>34</v>
      </c>
    </row>
    <row r="86" spans="1:13" ht="21">
      <c r="A86" s="34" t="s">
        <v>3</v>
      </c>
      <c r="B86" s="34" t="s">
        <v>4</v>
      </c>
      <c r="C86" s="34" t="s">
        <v>5</v>
      </c>
      <c r="D86" s="41" t="s">
        <v>6</v>
      </c>
      <c r="E86" s="34" t="s">
        <v>7</v>
      </c>
      <c r="F86" s="34" t="s">
        <v>26</v>
      </c>
      <c r="G86" s="34"/>
      <c r="H86" s="34"/>
      <c r="I86" s="34"/>
      <c r="J86" s="34"/>
      <c r="K86" s="34"/>
      <c r="L86" s="34" t="s">
        <v>9</v>
      </c>
      <c r="M86" s="34" t="s">
        <v>10</v>
      </c>
    </row>
    <row r="87" spans="1:13" ht="21.75" thickBot="1">
      <c r="A87" s="35"/>
      <c r="B87" s="35"/>
      <c r="C87" s="35"/>
      <c r="D87" s="42"/>
      <c r="E87" s="35"/>
      <c r="F87" s="36" t="s">
        <v>11</v>
      </c>
      <c r="G87" s="36" t="s">
        <v>12</v>
      </c>
      <c r="H87" s="36" t="s">
        <v>13</v>
      </c>
      <c r="I87" s="36" t="s">
        <v>14</v>
      </c>
      <c r="J87" s="36" t="s">
        <v>15</v>
      </c>
      <c r="K87" s="36" t="s">
        <v>16</v>
      </c>
      <c r="L87" s="35"/>
      <c r="M87" s="35"/>
    </row>
    <row r="88" spans="1:13" ht="21.75" thickTop="1">
      <c r="A88" s="39" t="s">
        <v>56</v>
      </c>
      <c r="B88" s="12"/>
      <c r="C88" s="12"/>
      <c r="D88" s="12"/>
      <c r="E88" s="12"/>
      <c r="F88" s="12"/>
      <c r="G88" s="12"/>
      <c r="H88" s="43"/>
      <c r="I88" s="12"/>
      <c r="J88" s="12"/>
      <c r="K88" s="12"/>
      <c r="L88" s="12"/>
      <c r="M88" s="14"/>
    </row>
    <row r="89" spans="1:13" ht="21">
      <c r="A89" s="16" t="s">
        <v>88</v>
      </c>
      <c r="B89" s="12"/>
      <c r="C89" s="12"/>
      <c r="D89" s="12"/>
      <c r="E89" s="12"/>
      <c r="F89" s="43"/>
      <c r="G89" s="12"/>
      <c r="H89" s="12"/>
      <c r="I89" s="12"/>
      <c r="J89" s="12"/>
      <c r="K89" s="12"/>
      <c r="L89" s="12"/>
      <c r="M89" s="14"/>
    </row>
    <row r="90" spans="1:13" ht="21">
      <c r="A90" s="12" t="s">
        <v>89</v>
      </c>
      <c r="B90" s="12">
        <v>57100</v>
      </c>
      <c r="C90" s="12">
        <v>0</v>
      </c>
      <c r="D90" s="12">
        <v>0</v>
      </c>
      <c r="E90" s="12">
        <f>B90+D90-C90</f>
        <v>57100</v>
      </c>
      <c r="F90" s="43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f>SUM(F90:K90)</f>
        <v>0</v>
      </c>
      <c r="M90" s="14">
        <f>E90-(SUM(F90:K90))</f>
        <v>57100</v>
      </c>
    </row>
    <row r="91" spans="1:13" ht="21">
      <c r="A91" s="12" t="s">
        <v>90</v>
      </c>
      <c r="B91" s="12">
        <v>43600</v>
      </c>
      <c r="C91" s="12">
        <v>0</v>
      </c>
      <c r="D91" s="12">
        <v>0</v>
      </c>
      <c r="E91" s="12">
        <f>B91+D91-C91</f>
        <v>43600</v>
      </c>
      <c r="F91" s="43">
        <v>0</v>
      </c>
      <c r="G91" s="12">
        <v>0</v>
      </c>
      <c r="H91" s="43">
        <v>0</v>
      </c>
      <c r="I91" s="12">
        <v>0</v>
      </c>
      <c r="J91" s="12">
        <v>0</v>
      </c>
      <c r="K91" s="12">
        <v>0</v>
      </c>
      <c r="L91" s="12">
        <f>SUM(F91:K91)</f>
        <v>0</v>
      </c>
      <c r="M91" s="14">
        <f>E91-(SUM(F91:K91))</f>
        <v>43600</v>
      </c>
    </row>
    <row r="92" spans="1:13" ht="21">
      <c r="A92" s="12" t="s">
        <v>91</v>
      </c>
      <c r="B92" s="12">
        <v>25000</v>
      </c>
      <c r="C92" s="12">
        <v>0</v>
      </c>
      <c r="D92" s="12">
        <v>0</v>
      </c>
      <c r="E92" s="12">
        <f aca="true" t="shared" si="11" ref="E92:E104">B92+D92-C92</f>
        <v>25000</v>
      </c>
      <c r="F92" s="43">
        <v>0</v>
      </c>
      <c r="G92" s="12">
        <v>0</v>
      </c>
      <c r="H92" s="12">
        <v>0</v>
      </c>
      <c r="I92" s="12">
        <v>0</v>
      </c>
      <c r="J92" s="12">
        <v>25000</v>
      </c>
      <c r="K92" s="12">
        <v>0</v>
      </c>
      <c r="L92" s="12">
        <f aca="true" t="shared" si="12" ref="L92:L104">SUM(F92:K92)</f>
        <v>25000</v>
      </c>
      <c r="M92" s="14">
        <f aca="true" t="shared" si="13" ref="M92:M104">E92-(SUM(F92:K92))</f>
        <v>0</v>
      </c>
    </row>
    <row r="93" spans="1:13" ht="21">
      <c r="A93" s="12" t="s">
        <v>92</v>
      </c>
      <c r="B93" s="12">
        <v>20000</v>
      </c>
      <c r="C93" s="12">
        <v>0</v>
      </c>
      <c r="D93" s="12">
        <v>0</v>
      </c>
      <c r="E93" s="12">
        <f t="shared" si="11"/>
        <v>20000</v>
      </c>
      <c r="F93" s="43">
        <v>0</v>
      </c>
      <c r="G93" s="12">
        <v>0</v>
      </c>
      <c r="H93" s="43">
        <v>0</v>
      </c>
      <c r="I93" s="12">
        <v>0</v>
      </c>
      <c r="J93" s="12">
        <v>0</v>
      </c>
      <c r="K93" s="12">
        <v>0</v>
      </c>
      <c r="L93" s="12">
        <f t="shared" si="12"/>
        <v>0</v>
      </c>
      <c r="M93" s="14">
        <f t="shared" si="13"/>
        <v>20000</v>
      </c>
    </row>
    <row r="94" spans="1:13" ht="21">
      <c r="A94" s="12" t="s">
        <v>93</v>
      </c>
      <c r="B94" s="12">
        <v>20000</v>
      </c>
      <c r="C94" s="12">
        <v>0</v>
      </c>
      <c r="D94" s="12">
        <v>0</v>
      </c>
      <c r="E94" s="12">
        <f t="shared" si="11"/>
        <v>20000</v>
      </c>
      <c r="F94" s="43">
        <v>0</v>
      </c>
      <c r="G94" s="12">
        <v>0</v>
      </c>
      <c r="H94" s="43">
        <v>0</v>
      </c>
      <c r="I94" s="12">
        <v>0</v>
      </c>
      <c r="J94" s="12">
        <v>0</v>
      </c>
      <c r="K94" s="12">
        <v>0</v>
      </c>
      <c r="L94" s="12">
        <f t="shared" si="12"/>
        <v>0</v>
      </c>
      <c r="M94" s="14">
        <f t="shared" si="13"/>
        <v>20000</v>
      </c>
    </row>
    <row r="95" spans="1:13" ht="21">
      <c r="A95" s="12" t="s">
        <v>94</v>
      </c>
      <c r="B95" s="12">
        <v>20000</v>
      </c>
      <c r="C95" s="12">
        <v>0</v>
      </c>
      <c r="D95" s="12">
        <v>0</v>
      </c>
      <c r="E95" s="12">
        <f t="shared" si="11"/>
        <v>20000</v>
      </c>
      <c r="F95" s="12">
        <v>0</v>
      </c>
      <c r="G95" s="12">
        <v>0</v>
      </c>
      <c r="H95" s="43">
        <v>0</v>
      </c>
      <c r="I95" s="12">
        <v>0</v>
      </c>
      <c r="J95" s="12">
        <v>0</v>
      </c>
      <c r="K95" s="12">
        <v>0</v>
      </c>
      <c r="L95" s="12">
        <f t="shared" si="12"/>
        <v>0</v>
      </c>
      <c r="M95" s="14">
        <f t="shared" si="13"/>
        <v>20000</v>
      </c>
    </row>
    <row r="96" spans="1:13" ht="21">
      <c r="A96" s="13" t="s">
        <v>95</v>
      </c>
      <c r="B96" s="12">
        <v>10000</v>
      </c>
      <c r="C96" s="12">
        <v>0</v>
      </c>
      <c r="D96" s="12">
        <v>0</v>
      </c>
      <c r="E96" s="12">
        <f t="shared" si="11"/>
        <v>10000</v>
      </c>
      <c r="F96" s="12">
        <v>0</v>
      </c>
      <c r="G96" s="12">
        <v>0</v>
      </c>
      <c r="H96" s="43">
        <v>0</v>
      </c>
      <c r="I96" s="12">
        <v>0</v>
      </c>
      <c r="J96" s="12">
        <v>0</v>
      </c>
      <c r="K96" s="12">
        <v>0</v>
      </c>
      <c r="L96" s="12">
        <f t="shared" si="12"/>
        <v>0</v>
      </c>
      <c r="M96" s="14">
        <f t="shared" si="13"/>
        <v>10000</v>
      </c>
    </row>
    <row r="97" spans="1:13" ht="21">
      <c r="A97" s="12" t="s">
        <v>96</v>
      </c>
      <c r="B97" s="12">
        <v>30000</v>
      </c>
      <c r="C97" s="12">
        <v>0</v>
      </c>
      <c r="D97" s="12">
        <v>0</v>
      </c>
      <c r="E97" s="12">
        <f t="shared" si="11"/>
        <v>30000</v>
      </c>
      <c r="F97" s="12">
        <v>0</v>
      </c>
      <c r="G97" s="12">
        <v>0</v>
      </c>
      <c r="H97" s="43">
        <v>0</v>
      </c>
      <c r="I97" s="12">
        <v>0</v>
      </c>
      <c r="J97" s="12">
        <v>0</v>
      </c>
      <c r="K97" s="12">
        <v>0</v>
      </c>
      <c r="L97" s="12">
        <f t="shared" si="12"/>
        <v>0</v>
      </c>
      <c r="M97" s="14">
        <f t="shared" si="13"/>
        <v>30000</v>
      </c>
    </row>
    <row r="98" spans="1:13" ht="21">
      <c r="A98" s="13" t="s">
        <v>97</v>
      </c>
      <c r="B98" s="12">
        <v>25000</v>
      </c>
      <c r="C98" s="12">
        <v>0</v>
      </c>
      <c r="D98" s="12">
        <v>0</v>
      </c>
      <c r="E98" s="12">
        <f t="shared" si="11"/>
        <v>25000</v>
      </c>
      <c r="F98" s="12">
        <v>0</v>
      </c>
      <c r="G98" s="12">
        <v>0</v>
      </c>
      <c r="H98" s="43">
        <v>0</v>
      </c>
      <c r="I98" s="12">
        <v>0</v>
      </c>
      <c r="J98" s="12">
        <v>0</v>
      </c>
      <c r="K98" s="12">
        <v>0</v>
      </c>
      <c r="L98" s="12">
        <f t="shared" si="12"/>
        <v>0</v>
      </c>
      <c r="M98" s="14">
        <f t="shared" si="13"/>
        <v>25000</v>
      </c>
    </row>
    <row r="99" spans="1:13" ht="21">
      <c r="A99" s="12" t="s">
        <v>98</v>
      </c>
      <c r="B99" s="12">
        <v>10000</v>
      </c>
      <c r="C99" s="12">
        <v>0</v>
      </c>
      <c r="D99" s="12">
        <v>0</v>
      </c>
      <c r="E99" s="12">
        <f t="shared" si="11"/>
        <v>10000</v>
      </c>
      <c r="F99" s="12">
        <v>0</v>
      </c>
      <c r="G99" s="12">
        <v>0</v>
      </c>
      <c r="H99" s="43">
        <v>0</v>
      </c>
      <c r="I99" s="12">
        <v>0</v>
      </c>
      <c r="J99" s="12">
        <v>0</v>
      </c>
      <c r="K99" s="12">
        <v>0</v>
      </c>
      <c r="L99" s="12">
        <f t="shared" si="12"/>
        <v>0</v>
      </c>
      <c r="M99" s="14">
        <f t="shared" si="13"/>
        <v>10000</v>
      </c>
    </row>
    <row r="100" spans="1:13" ht="21">
      <c r="A100" s="13" t="s">
        <v>99</v>
      </c>
      <c r="B100" s="12">
        <v>10000</v>
      </c>
      <c r="C100" s="12">
        <v>0</v>
      </c>
      <c r="D100" s="12">
        <v>0</v>
      </c>
      <c r="E100" s="12">
        <f t="shared" si="11"/>
        <v>10000</v>
      </c>
      <c r="F100" s="12">
        <v>0</v>
      </c>
      <c r="G100" s="12">
        <v>0</v>
      </c>
      <c r="H100" s="43">
        <v>0</v>
      </c>
      <c r="I100" s="12">
        <v>0</v>
      </c>
      <c r="J100" s="12">
        <v>0</v>
      </c>
      <c r="K100" s="12">
        <v>0</v>
      </c>
      <c r="L100" s="12">
        <f t="shared" si="12"/>
        <v>0</v>
      </c>
      <c r="M100" s="14">
        <f t="shared" si="13"/>
        <v>10000</v>
      </c>
    </row>
    <row r="101" spans="1:13" ht="21">
      <c r="A101" s="12" t="s">
        <v>100</v>
      </c>
      <c r="B101" s="12">
        <v>10000</v>
      </c>
      <c r="C101" s="12">
        <v>0</v>
      </c>
      <c r="D101" s="12">
        <v>0</v>
      </c>
      <c r="E101" s="12">
        <f t="shared" si="11"/>
        <v>10000</v>
      </c>
      <c r="F101" s="12">
        <v>0</v>
      </c>
      <c r="G101" s="12">
        <v>0</v>
      </c>
      <c r="H101" s="43">
        <v>0</v>
      </c>
      <c r="I101" s="12">
        <v>0</v>
      </c>
      <c r="J101" s="12">
        <v>0</v>
      </c>
      <c r="K101" s="12">
        <v>0</v>
      </c>
      <c r="L101" s="12">
        <f t="shared" si="12"/>
        <v>0</v>
      </c>
      <c r="M101" s="14">
        <f t="shared" si="13"/>
        <v>10000</v>
      </c>
    </row>
    <row r="102" spans="1:13" ht="21">
      <c r="A102" s="13" t="s">
        <v>101</v>
      </c>
      <c r="B102" s="12">
        <v>10000</v>
      </c>
      <c r="C102" s="12">
        <v>0</v>
      </c>
      <c r="D102" s="12">
        <v>0</v>
      </c>
      <c r="E102" s="12">
        <f t="shared" si="11"/>
        <v>10000</v>
      </c>
      <c r="F102" s="12">
        <v>0</v>
      </c>
      <c r="G102" s="12">
        <v>0</v>
      </c>
      <c r="H102" s="43">
        <v>0</v>
      </c>
      <c r="I102" s="12">
        <v>0</v>
      </c>
      <c r="J102" s="12">
        <v>0</v>
      </c>
      <c r="K102" s="12">
        <v>0</v>
      </c>
      <c r="L102" s="12">
        <f t="shared" si="12"/>
        <v>0</v>
      </c>
      <c r="M102" s="14">
        <f t="shared" si="13"/>
        <v>10000</v>
      </c>
    </row>
    <row r="103" spans="1:13" ht="21">
      <c r="A103" s="13" t="s">
        <v>102</v>
      </c>
      <c r="B103" s="12">
        <v>20000</v>
      </c>
      <c r="C103" s="12">
        <v>0</v>
      </c>
      <c r="D103" s="12">
        <v>0</v>
      </c>
      <c r="E103" s="12">
        <f>B103+D103-C103</f>
        <v>20000</v>
      </c>
      <c r="F103" s="12">
        <v>0</v>
      </c>
      <c r="G103" s="12">
        <v>0</v>
      </c>
      <c r="H103" s="43">
        <v>0</v>
      </c>
      <c r="I103" s="12">
        <v>0</v>
      </c>
      <c r="J103" s="12">
        <v>0</v>
      </c>
      <c r="K103" s="12">
        <v>0</v>
      </c>
      <c r="L103" s="12">
        <f>SUM(F103:K103)</f>
        <v>0</v>
      </c>
      <c r="M103" s="14">
        <f>E103-(SUM(F103:K103))</f>
        <v>20000</v>
      </c>
    </row>
    <row r="104" spans="1:13" ht="21">
      <c r="A104" s="13" t="s">
        <v>103</v>
      </c>
      <c r="B104" s="12">
        <v>11420</v>
      </c>
      <c r="C104" s="12">
        <v>0</v>
      </c>
      <c r="D104" s="12">
        <v>0</v>
      </c>
      <c r="E104" s="12">
        <f t="shared" si="11"/>
        <v>11420</v>
      </c>
      <c r="F104" s="12">
        <v>0</v>
      </c>
      <c r="G104" s="12">
        <v>0</v>
      </c>
      <c r="H104" s="43">
        <v>0</v>
      </c>
      <c r="I104" s="12">
        <v>7410</v>
      </c>
      <c r="J104" s="12">
        <v>0</v>
      </c>
      <c r="K104" s="12">
        <v>0</v>
      </c>
      <c r="L104" s="12">
        <f t="shared" si="12"/>
        <v>7410</v>
      </c>
      <c r="M104" s="14">
        <f t="shared" si="13"/>
        <v>4010</v>
      </c>
    </row>
    <row r="105" spans="1:13" ht="21.75" thickBot="1">
      <c r="A105" s="19" t="s">
        <v>78</v>
      </c>
      <c r="B105" s="20">
        <v>322120</v>
      </c>
      <c r="C105" s="20">
        <v>0</v>
      </c>
      <c r="D105" s="20">
        <v>0</v>
      </c>
      <c r="E105" s="20">
        <v>322120</v>
      </c>
      <c r="F105" s="20">
        <v>0</v>
      </c>
      <c r="G105" s="20">
        <v>0</v>
      </c>
      <c r="H105" s="45">
        <v>0</v>
      </c>
      <c r="I105" s="20">
        <v>7410</v>
      </c>
      <c r="J105" s="20">
        <v>25000</v>
      </c>
      <c r="K105" s="20">
        <v>0</v>
      </c>
      <c r="L105" s="20">
        <f>SUM(F105:K105)</f>
        <v>32410</v>
      </c>
      <c r="M105" s="20">
        <v>289710</v>
      </c>
    </row>
    <row r="106" spans="1:13" ht="21.75" thickTop="1">
      <c r="A106" s="23"/>
      <c r="B106" s="24"/>
      <c r="C106" s="24"/>
      <c r="D106" s="24"/>
      <c r="E106" s="24"/>
      <c r="F106" s="24"/>
      <c r="G106" s="24"/>
      <c r="H106" s="49"/>
      <c r="I106" s="24"/>
      <c r="J106" s="24"/>
      <c r="K106" s="24"/>
      <c r="L106" s="24"/>
      <c r="M106" s="24"/>
    </row>
    <row r="107" spans="1:13" ht="21">
      <c r="A107" s="23"/>
      <c r="B107" s="24"/>
      <c r="C107" s="24"/>
      <c r="D107" s="24"/>
      <c r="E107" s="24"/>
      <c r="F107" s="24"/>
      <c r="G107" s="24"/>
      <c r="H107" s="49"/>
      <c r="I107" s="24"/>
      <c r="J107" s="24"/>
      <c r="K107" s="24"/>
      <c r="L107" s="24"/>
      <c r="M107" s="24"/>
    </row>
    <row r="108" spans="1:13" ht="21">
      <c r="A108" s="23"/>
      <c r="B108" s="24"/>
      <c r="C108" s="24"/>
      <c r="D108" s="24"/>
      <c r="E108" s="24"/>
      <c r="F108" s="24"/>
      <c r="G108" s="24"/>
      <c r="H108" s="49"/>
      <c r="I108" s="24"/>
      <c r="J108" s="24"/>
      <c r="K108" s="24"/>
      <c r="L108" s="24"/>
      <c r="M108" s="24"/>
    </row>
    <row r="109" spans="1:13" ht="21">
      <c r="A109" s="23"/>
      <c r="B109" s="24"/>
      <c r="C109" s="24"/>
      <c r="D109" s="24"/>
      <c r="E109" s="24"/>
      <c r="F109" s="24"/>
      <c r="G109" s="24"/>
      <c r="H109" s="49"/>
      <c r="I109" s="24"/>
      <c r="J109" s="24"/>
      <c r="K109" s="24"/>
      <c r="L109" s="24"/>
      <c r="M109" s="24"/>
    </row>
    <row r="110" spans="1:13" ht="26.25">
      <c r="A110" s="1" t="s">
        <v>32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26.25">
      <c r="A111" s="1" t="s">
        <v>33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ht="26.25">
      <c r="A112" s="3" t="s">
        <v>34</v>
      </c>
    </row>
    <row r="113" spans="1:13" ht="21">
      <c r="A113" s="34" t="s">
        <v>3</v>
      </c>
      <c r="B113" s="34" t="s">
        <v>4</v>
      </c>
      <c r="C113" s="34" t="s">
        <v>5</v>
      </c>
      <c r="D113" s="41" t="s">
        <v>6</v>
      </c>
      <c r="E113" s="34" t="s">
        <v>7</v>
      </c>
      <c r="F113" s="34" t="s">
        <v>26</v>
      </c>
      <c r="G113" s="34"/>
      <c r="H113" s="34"/>
      <c r="I113" s="34"/>
      <c r="J113" s="34"/>
      <c r="K113" s="34"/>
      <c r="L113" s="34" t="s">
        <v>9</v>
      </c>
      <c r="M113" s="34" t="s">
        <v>10</v>
      </c>
    </row>
    <row r="114" spans="1:13" ht="21.75" thickBot="1">
      <c r="A114" s="35"/>
      <c r="B114" s="35"/>
      <c r="C114" s="35"/>
      <c r="D114" s="42"/>
      <c r="E114" s="35"/>
      <c r="F114" s="36" t="s">
        <v>11</v>
      </c>
      <c r="G114" s="36" t="s">
        <v>12</v>
      </c>
      <c r="H114" s="36" t="s">
        <v>13</v>
      </c>
      <c r="I114" s="36" t="s">
        <v>14</v>
      </c>
      <c r="J114" s="36" t="s">
        <v>15</v>
      </c>
      <c r="K114" s="36" t="s">
        <v>16</v>
      </c>
      <c r="L114" s="35"/>
      <c r="M114" s="35"/>
    </row>
    <row r="115" spans="1:13" ht="21.75" thickTop="1">
      <c r="A115" s="39" t="s">
        <v>56</v>
      </c>
      <c r="B115" s="12"/>
      <c r="C115" s="12"/>
      <c r="D115" s="12"/>
      <c r="E115" s="12"/>
      <c r="F115" s="12"/>
      <c r="G115" s="12"/>
      <c r="H115" s="43"/>
      <c r="I115" s="12"/>
      <c r="J115" s="12"/>
      <c r="K115" s="12"/>
      <c r="L115" s="12"/>
      <c r="M115" s="14"/>
    </row>
    <row r="116" spans="1:13" ht="21">
      <c r="A116" s="16" t="s">
        <v>40</v>
      </c>
      <c r="B116" s="11"/>
      <c r="C116" s="11"/>
      <c r="D116" s="11"/>
      <c r="E116" s="11"/>
      <c r="F116" s="11"/>
      <c r="G116" s="11"/>
      <c r="H116" s="37"/>
      <c r="I116" s="11"/>
      <c r="J116" s="11"/>
      <c r="K116" s="11"/>
      <c r="L116" s="11"/>
      <c r="M116" s="11"/>
    </row>
    <row r="117" spans="1:13" ht="21">
      <c r="A117" s="12" t="s">
        <v>104</v>
      </c>
      <c r="B117" s="12">
        <v>20000</v>
      </c>
      <c r="C117" s="12">
        <v>0</v>
      </c>
      <c r="D117" s="12">
        <v>0</v>
      </c>
      <c r="E117" s="12">
        <f>B117+D117-C117</f>
        <v>20000</v>
      </c>
      <c r="F117" s="12">
        <v>0</v>
      </c>
      <c r="G117" s="12">
        <v>0</v>
      </c>
      <c r="H117" s="43">
        <v>0</v>
      </c>
      <c r="I117" s="12">
        <v>0</v>
      </c>
      <c r="J117" s="12">
        <v>0</v>
      </c>
      <c r="K117" s="12">
        <v>0</v>
      </c>
      <c r="L117" s="12">
        <f aca="true" t="shared" si="14" ref="L117:L122">SUM(F117:K117)</f>
        <v>0</v>
      </c>
      <c r="M117" s="14">
        <f>E117-(SUM(F117:K117))</f>
        <v>20000</v>
      </c>
    </row>
    <row r="118" spans="1:13" ht="21">
      <c r="A118" s="12" t="s">
        <v>105</v>
      </c>
      <c r="B118" s="12">
        <v>20000</v>
      </c>
      <c r="C118" s="12">
        <v>0</v>
      </c>
      <c r="D118" s="12">
        <v>0</v>
      </c>
      <c r="E118" s="12">
        <f>B118+D118-C118</f>
        <v>20000</v>
      </c>
      <c r="F118" s="12">
        <v>0</v>
      </c>
      <c r="G118" s="12">
        <v>0</v>
      </c>
      <c r="H118" s="43">
        <v>0</v>
      </c>
      <c r="I118" s="12">
        <v>0</v>
      </c>
      <c r="J118" s="12">
        <v>0</v>
      </c>
      <c r="K118" s="12">
        <v>0</v>
      </c>
      <c r="L118" s="12">
        <f t="shared" si="14"/>
        <v>0</v>
      </c>
      <c r="M118" s="14">
        <f>E118-(SUM(F118:K118))</f>
        <v>20000</v>
      </c>
    </row>
    <row r="119" spans="1:13" ht="21">
      <c r="A119" s="12" t="s">
        <v>106</v>
      </c>
      <c r="B119" s="12">
        <v>30000</v>
      </c>
      <c r="C119" s="12">
        <v>0</v>
      </c>
      <c r="D119" s="12">
        <v>0</v>
      </c>
      <c r="E119" s="12">
        <f>B119+D119-C119</f>
        <v>30000</v>
      </c>
      <c r="F119" s="12">
        <v>0</v>
      </c>
      <c r="G119" s="12">
        <v>0</v>
      </c>
      <c r="H119" s="43">
        <v>0</v>
      </c>
      <c r="I119" s="12">
        <v>0</v>
      </c>
      <c r="J119" s="12">
        <v>0</v>
      </c>
      <c r="K119" s="12">
        <v>0</v>
      </c>
      <c r="L119" s="12">
        <f t="shared" si="14"/>
        <v>0</v>
      </c>
      <c r="M119" s="14">
        <f>E119-(SUM(F119:K119))</f>
        <v>30000</v>
      </c>
    </row>
    <row r="120" spans="1:13" ht="21">
      <c r="A120" s="12" t="s">
        <v>107</v>
      </c>
      <c r="B120" s="12">
        <v>57960</v>
      </c>
      <c r="C120" s="12">
        <v>0</v>
      </c>
      <c r="D120" s="12">
        <v>0</v>
      </c>
      <c r="E120" s="12">
        <f>B120+D120-C120</f>
        <v>57960</v>
      </c>
      <c r="F120" s="12">
        <v>0</v>
      </c>
      <c r="G120" s="12">
        <v>0</v>
      </c>
      <c r="H120" s="43">
        <v>0</v>
      </c>
      <c r="I120" s="12">
        <v>44060</v>
      </c>
      <c r="J120" s="12">
        <v>0</v>
      </c>
      <c r="K120" s="12">
        <v>0</v>
      </c>
      <c r="L120" s="12">
        <f t="shared" si="14"/>
        <v>44060</v>
      </c>
      <c r="M120" s="14">
        <f>E120-(SUM(F120:K120))</f>
        <v>13900</v>
      </c>
    </row>
    <row r="121" spans="1:13" ht="21">
      <c r="A121" s="19" t="s">
        <v>108</v>
      </c>
      <c r="B121" s="16">
        <v>127960</v>
      </c>
      <c r="C121" s="16">
        <v>0</v>
      </c>
      <c r="D121" s="16">
        <v>0</v>
      </c>
      <c r="E121" s="16">
        <v>127960</v>
      </c>
      <c r="F121" s="16">
        <v>0</v>
      </c>
      <c r="G121" s="16">
        <v>0</v>
      </c>
      <c r="H121" s="50">
        <v>0</v>
      </c>
      <c r="I121" s="16">
        <v>44060</v>
      </c>
      <c r="J121" s="16">
        <v>0</v>
      </c>
      <c r="K121" s="16">
        <v>0</v>
      </c>
      <c r="L121" s="16">
        <f t="shared" si="14"/>
        <v>44060</v>
      </c>
      <c r="M121" s="17">
        <v>83900</v>
      </c>
    </row>
    <row r="122" spans="1:13" ht="21.75" thickBot="1">
      <c r="A122" s="19" t="s">
        <v>109</v>
      </c>
      <c r="B122" s="20">
        <v>17140580</v>
      </c>
      <c r="C122" s="20">
        <v>1542415</v>
      </c>
      <c r="D122" s="20">
        <v>950960</v>
      </c>
      <c r="E122" s="20">
        <v>16549125</v>
      </c>
      <c r="F122" s="20">
        <v>787216</v>
      </c>
      <c r="G122" s="20">
        <v>739609</v>
      </c>
      <c r="H122" s="45">
        <v>445792</v>
      </c>
      <c r="I122" s="20">
        <v>882086</v>
      </c>
      <c r="J122" s="20">
        <v>544562</v>
      </c>
      <c r="K122" s="20">
        <v>0</v>
      </c>
      <c r="L122" s="20">
        <f t="shared" si="14"/>
        <v>3399265</v>
      </c>
      <c r="M122" s="22">
        <v>13149860</v>
      </c>
    </row>
    <row r="123" spans="1:13" ht="21.75" thickTop="1">
      <c r="A123" s="27"/>
      <c r="B123" s="27"/>
      <c r="C123" s="27"/>
      <c r="D123" s="27"/>
      <c r="E123" s="27"/>
      <c r="F123" s="27"/>
      <c r="G123" s="27"/>
      <c r="H123" s="30"/>
      <c r="I123" s="27"/>
      <c r="J123" s="27"/>
      <c r="K123" s="27"/>
      <c r="L123" s="27"/>
      <c r="M123" s="28"/>
    </row>
    <row r="124" spans="1:13" ht="21">
      <c r="A124" s="27"/>
      <c r="B124" s="27"/>
      <c r="C124" s="27"/>
      <c r="D124" s="27"/>
      <c r="E124" s="27"/>
      <c r="F124" s="27"/>
      <c r="G124" s="27"/>
      <c r="H124" s="30"/>
      <c r="I124" s="27"/>
      <c r="J124" s="27"/>
      <c r="K124" s="27"/>
      <c r="L124" s="27"/>
      <c r="M124" s="28"/>
    </row>
    <row r="125" spans="1:13" ht="21">
      <c r="A125" s="27"/>
      <c r="B125" s="27"/>
      <c r="C125" s="27"/>
      <c r="D125" s="27"/>
      <c r="E125" s="27"/>
      <c r="F125" s="27"/>
      <c r="G125" s="27"/>
      <c r="H125" s="30"/>
      <c r="I125" s="27"/>
      <c r="J125" s="27"/>
      <c r="K125" s="27"/>
      <c r="L125" s="27"/>
      <c r="M125" s="28"/>
    </row>
    <row r="126" spans="1:13" ht="21">
      <c r="A126" s="27"/>
      <c r="B126" s="27"/>
      <c r="C126" s="27"/>
      <c r="D126" s="27"/>
      <c r="E126" s="27"/>
      <c r="F126" s="27"/>
      <c r="G126" s="27"/>
      <c r="H126" s="30"/>
      <c r="I126" s="27"/>
      <c r="J126" s="27"/>
      <c r="K126" s="27"/>
      <c r="L126" s="27"/>
      <c r="M126" s="28"/>
    </row>
    <row r="127" spans="1:13" ht="21">
      <c r="A127" s="27"/>
      <c r="B127" s="27"/>
      <c r="C127" s="27"/>
      <c r="D127" s="27"/>
      <c r="E127" s="27"/>
      <c r="F127" s="27"/>
      <c r="G127" s="27"/>
      <c r="H127" s="30"/>
      <c r="I127" s="27"/>
      <c r="J127" s="27"/>
      <c r="K127" s="27"/>
      <c r="L127" s="27"/>
      <c r="M127" s="28"/>
    </row>
    <row r="128" spans="1:13" ht="21">
      <c r="A128" s="27"/>
      <c r="B128" s="27"/>
      <c r="C128" s="27"/>
      <c r="D128" s="27"/>
      <c r="E128" s="27"/>
      <c r="F128" s="27"/>
      <c r="G128" s="27"/>
      <c r="H128" s="30"/>
      <c r="I128" s="27"/>
      <c r="J128" s="27"/>
      <c r="K128" s="27"/>
      <c r="L128" s="27"/>
      <c r="M128" s="28"/>
    </row>
    <row r="129" spans="1:13" ht="21">
      <c r="A129" s="27"/>
      <c r="B129" s="27"/>
      <c r="C129" s="27"/>
      <c r="D129" s="27"/>
      <c r="E129" s="27"/>
      <c r="F129" s="27"/>
      <c r="G129" s="27"/>
      <c r="H129" s="30"/>
      <c r="I129" s="27"/>
      <c r="J129" s="27"/>
      <c r="K129" s="27"/>
      <c r="L129" s="27"/>
      <c r="M129" s="28"/>
    </row>
    <row r="130" spans="1:13" ht="21">
      <c r="A130" s="27"/>
      <c r="B130" s="27"/>
      <c r="C130" s="27"/>
      <c r="D130" s="27"/>
      <c r="E130" s="27"/>
      <c r="F130" s="27"/>
      <c r="G130" s="27"/>
      <c r="H130" s="30"/>
      <c r="I130" s="27"/>
      <c r="J130" s="27"/>
      <c r="K130" s="27"/>
      <c r="L130" s="27"/>
      <c r="M130" s="28"/>
    </row>
    <row r="131" spans="1:13" ht="21">
      <c r="A131" s="27"/>
      <c r="B131" s="27"/>
      <c r="C131" s="27"/>
      <c r="D131" s="27"/>
      <c r="E131" s="27"/>
      <c r="F131" s="27"/>
      <c r="G131" s="27"/>
      <c r="H131" s="30"/>
      <c r="I131" s="27"/>
      <c r="J131" s="27"/>
      <c r="K131" s="27"/>
      <c r="L131" s="27"/>
      <c r="M131" s="28"/>
    </row>
    <row r="132" spans="1:13" ht="21">
      <c r="A132" s="27"/>
      <c r="B132" s="27"/>
      <c r="C132" s="27"/>
      <c r="D132" s="27"/>
      <c r="E132" s="27"/>
      <c r="F132" s="27"/>
      <c r="G132" s="27"/>
      <c r="H132" s="30"/>
      <c r="I132" s="27"/>
      <c r="J132" s="27"/>
      <c r="K132" s="27"/>
      <c r="L132" s="27"/>
      <c r="M132" s="28"/>
    </row>
    <row r="133" spans="1:13" ht="21">
      <c r="A133" s="27"/>
      <c r="B133" s="27"/>
      <c r="C133" s="27"/>
      <c r="D133" s="27"/>
      <c r="E133" s="27"/>
      <c r="F133" s="27"/>
      <c r="G133" s="27"/>
      <c r="H133" s="30"/>
      <c r="I133" s="27"/>
      <c r="J133" s="27"/>
      <c r="K133" s="27"/>
      <c r="L133" s="27"/>
      <c r="M133" s="28"/>
    </row>
    <row r="134" spans="1:13" ht="21">
      <c r="A134" s="27"/>
      <c r="B134" s="27"/>
      <c r="C134" s="27"/>
      <c r="D134" s="27"/>
      <c r="E134" s="27"/>
      <c r="F134" s="27"/>
      <c r="G134" s="27"/>
      <c r="H134" s="30"/>
      <c r="I134" s="27"/>
      <c r="J134" s="27"/>
      <c r="K134" s="27"/>
      <c r="L134" s="27"/>
      <c r="M134" s="28"/>
    </row>
    <row r="135" spans="1:13" ht="21">
      <c r="A135" s="27"/>
      <c r="B135" s="27"/>
      <c r="C135" s="27"/>
      <c r="D135" s="27"/>
      <c r="E135" s="27"/>
      <c r="F135" s="27"/>
      <c r="G135" s="27"/>
      <c r="H135" s="30"/>
      <c r="I135" s="27"/>
      <c r="J135" s="27"/>
      <c r="K135" s="27"/>
      <c r="L135" s="27"/>
      <c r="M135" s="28"/>
    </row>
    <row r="136" spans="1:13" ht="21">
      <c r="A136" s="27"/>
      <c r="B136" s="27"/>
      <c r="C136" s="27"/>
      <c r="D136" s="27"/>
      <c r="E136" s="27"/>
      <c r="F136" s="27"/>
      <c r="G136" s="27"/>
      <c r="H136" s="30"/>
      <c r="I136" s="27"/>
      <c r="J136" s="27"/>
      <c r="K136" s="27"/>
      <c r="L136" s="27"/>
      <c r="M136" s="28"/>
    </row>
    <row r="137" spans="1:13" ht="21">
      <c r="A137" s="27"/>
      <c r="B137" s="27"/>
      <c r="C137" s="27"/>
      <c r="D137" s="27"/>
      <c r="E137" s="27"/>
      <c r="F137" s="27"/>
      <c r="G137" s="27"/>
      <c r="H137" s="30"/>
      <c r="I137" s="27"/>
      <c r="J137" s="27"/>
      <c r="K137" s="27"/>
      <c r="L137" s="27"/>
      <c r="M137" s="28"/>
    </row>
    <row r="138" spans="1:13" ht="26.25">
      <c r="A138" s="1" t="s">
        <v>32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6.25">
      <c r="A139" s="1" t="s">
        <v>110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ht="26.25">
      <c r="A140" s="3" t="s">
        <v>111</v>
      </c>
    </row>
    <row r="141" spans="1:13" ht="21">
      <c r="A141" s="34" t="s">
        <v>3</v>
      </c>
      <c r="B141" s="34" t="s">
        <v>4</v>
      </c>
      <c r="C141" s="34" t="s">
        <v>5</v>
      </c>
      <c r="D141" s="41" t="s">
        <v>6</v>
      </c>
      <c r="E141" s="34" t="s">
        <v>7</v>
      </c>
      <c r="F141" s="34" t="s">
        <v>26</v>
      </c>
      <c r="G141" s="34"/>
      <c r="H141" s="34"/>
      <c r="I141" s="34"/>
      <c r="J141" s="34"/>
      <c r="K141" s="34"/>
      <c r="L141" s="34" t="s">
        <v>9</v>
      </c>
      <c r="M141" s="34" t="s">
        <v>10</v>
      </c>
    </row>
    <row r="142" spans="1:13" ht="21.75" thickBot="1">
      <c r="A142" s="35"/>
      <c r="B142" s="35"/>
      <c r="C142" s="35"/>
      <c r="D142" s="42"/>
      <c r="E142" s="35"/>
      <c r="F142" s="36" t="s">
        <v>11</v>
      </c>
      <c r="G142" s="36" t="s">
        <v>12</v>
      </c>
      <c r="H142" s="36" t="s">
        <v>13</v>
      </c>
      <c r="I142" s="36" t="s">
        <v>14</v>
      </c>
      <c r="J142" s="36" t="s">
        <v>15</v>
      </c>
      <c r="K142" s="36" t="s">
        <v>16</v>
      </c>
      <c r="L142" s="35"/>
      <c r="M142" s="35"/>
    </row>
    <row r="143" spans="1:13" ht="21.75" thickTop="1">
      <c r="A143" s="39" t="s">
        <v>56</v>
      </c>
      <c r="B143" s="12"/>
      <c r="C143" s="12"/>
      <c r="D143" s="12"/>
      <c r="E143" s="12"/>
      <c r="F143" s="12"/>
      <c r="G143" s="12"/>
      <c r="H143" s="43"/>
      <c r="I143" s="12"/>
      <c r="J143" s="12"/>
      <c r="K143" s="12"/>
      <c r="L143" s="12"/>
      <c r="M143" s="12"/>
    </row>
    <row r="144" spans="1:13" ht="21">
      <c r="A144" s="16" t="s">
        <v>43</v>
      </c>
      <c r="B144" s="12"/>
      <c r="C144" s="12"/>
      <c r="D144" s="12"/>
      <c r="E144" s="12"/>
      <c r="F144" s="12"/>
      <c r="G144" s="12"/>
      <c r="H144" s="43"/>
      <c r="I144" s="12"/>
      <c r="J144" s="12"/>
      <c r="K144" s="12"/>
      <c r="L144" s="12"/>
      <c r="M144" s="12"/>
    </row>
    <row r="145" spans="1:13" ht="21">
      <c r="A145" s="12" t="s">
        <v>112</v>
      </c>
      <c r="B145" s="12">
        <v>1100000</v>
      </c>
      <c r="C145" s="12">
        <v>0</v>
      </c>
      <c r="D145" s="12">
        <v>0</v>
      </c>
      <c r="E145" s="12">
        <f>B145+D145-C145</f>
        <v>1100000</v>
      </c>
      <c r="F145" s="12">
        <v>0</v>
      </c>
      <c r="G145" s="12">
        <v>0</v>
      </c>
      <c r="H145" s="12">
        <v>0</v>
      </c>
      <c r="I145" s="12">
        <v>63172</v>
      </c>
      <c r="J145" s="12">
        <v>0</v>
      </c>
      <c r="K145" s="12">
        <v>0</v>
      </c>
      <c r="L145" s="12">
        <f>SUM(F145:K145)</f>
        <v>63172</v>
      </c>
      <c r="M145" s="14">
        <f>E145-(SUM(F145:K145))</f>
        <v>1036828</v>
      </c>
    </row>
    <row r="146" spans="1:13" ht="21">
      <c r="A146" s="12" t="s">
        <v>113</v>
      </c>
      <c r="B146" s="12">
        <v>170000</v>
      </c>
      <c r="C146" s="12">
        <v>0</v>
      </c>
      <c r="D146" s="12">
        <v>0</v>
      </c>
      <c r="E146" s="12">
        <f>B146+D146-C146</f>
        <v>170000</v>
      </c>
      <c r="F146" s="12">
        <v>0</v>
      </c>
      <c r="G146" s="12">
        <v>0</v>
      </c>
      <c r="H146" s="43">
        <v>0</v>
      </c>
      <c r="I146" s="12">
        <v>0</v>
      </c>
      <c r="J146" s="12">
        <v>0</v>
      </c>
      <c r="K146" s="12">
        <v>0</v>
      </c>
      <c r="L146" s="12">
        <f>SUM(F146:K146)</f>
        <v>0</v>
      </c>
      <c r="M146" s="14">
        <f>E146-(SUM(F146:K146))</f>
        <v>170000</v>
      </c>
    </row>
    <row r="147" spans="1:13" ht="21.75" thickBot="1">
      <c r="A147" s="19" t="s">
        <v>114</v>
      </c>
      <c r="B147" s="20">
        <f>SUM(B145:B146)</f>
        <v>1270000</v>
      </c>
      <c r="C147" s="20">
        <f>SUM(C145:C146)</f>
        <v>0</v>
      </c>
      <c r="D147" s="20">
        <f>SUM(D145:D146)</f>
        <v>0</v>
      </c>
      <c r="E147" s="20">
        <f>B147+D147-C147</f>
        <v>1270000</v>
      </c>
      <c r="F147" s="20">
        <f aca="true" t="shared" si="15" ref="F147:K147">SUM(F145:F146)</f>
        <v>0</v>
      </c>
      <c r="G147" s="20">
        <f t="shared" si="15"/>
        <v>0</v>
      </c>
      <c r="H147" s="45">
        <f t="shared" si="15"/>
        <v>0</v>
      </c>
      <c r="I147" s="20">
        <f t="shared" si="15"/>
        <v>63172</v>
      </c>
      <c r="J147" s="20">
        <f t="shared" si="15"/>
        <v>0</v>
      </c>
      <c r="K147" s="20">
        <f t="shared" si="15"/>
        <v>0</v>
      </c>
      <c r="L147" s="20">
        <f>SUM(F147:K147)</f>
        <v>63172</v>
      </c>
      <c r="M147" s="22">
        <f>E147-(SUM(F147:K147))</f>
        <v>1206828</v>
      </c>
    </row>
    <row r="148" spans="1:13" ht="21.75" thickTop="1">
      <c r="A148" s="27"/>
      <c r="B148" s="27"/>
      <c r="C148" s="27"/>
      <c r="D148" s="27"/>
      <c r="E148" s="27"/>
      <c r="F148" s="27"/>
      <c r="G148" s="27"/>
      <c r="H148" s="30"/>
      <c r="I148" s="27"/>
      <c r="J148" s="27"/>
      <c r="K148" s="27"/>
      <c r="L148" s="27"/>
      <c r="M148" s="28"/>
    </row>
    <row r="149" spans="1:13" ht="21">
      <c r="A149" s="27"/>
      <c r="B149" s="27"/>
      <c r="C149" s="27"/>
      <c r="D149" s="27"/>
      <c r="E149" s="27"/>
      <c r="F149" s="27"/>
      <c r="G149" s="27"/>
      <c r="H149" s="30"/>
      <c r="I149" s="27"/>
      <c r="J149" s="27"/>
      <c r="K149" s="27"/>
      <c r="L149" s="27"/>
      <c r="M149" s="28"/>
    </row>
    <row r="150" spans="1:13" ht="26.25">
      <c r="A150" s="51" t="s">
        <v>115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1:13" ht="26.25">
      <c r="A151" s="52" t="s">
        <v>116</v>
      </c>
      <c r="B151" s="27"/>
      <c r="C151" s="27"/>
      <c r="D151" s="27"/>
      <c r="E151" s="27"/>
      <c r="F151" s="27"/>
      <c r="G151" s="27"/>
      <c r="H151" s="30"/>
      <c r="I151" s="27"/>
      <c r="J151" s="27"/>
      <c r="K151" s="27"/>
      <c r="L151" s="27"/>
      <c r="M151" s="28"/>
    </row>
    <row r="152" spans="1:13" ht="21">
      <c r="A152" s="34" t="s">
        <v>3</v>
      </c>
      <c r="B152" s="34" t="s">
        <v>4</v>
      </c>
      <c r="C152" s="34" t="s">
        <v>5</v>
      </c>
      <c r="D152" s="41" t="s">
        <v>6</v>
      </c>
      <c r="E152" s="34" t="s">
        <v>7</v>
      </c>
      <c r="F152" s="34" t="s">
        <v>26</v>
      </c>
      <c r="G152" s="34"/>
      <c r="H152" s="34"/>
      <c r="I152" s="34"/>
      <c r="J152" s="34"/>
      <c r="K152" s="34"/>
      <c r="L152" s="34" t="s">
        <v>9</v>
      </c>
      <c r="M152" s="34" t="s">
        <v>10</v>
      </c>
    </row>
    <row r="153" spans="1:13" ht="21.75" thickBot="1">
      <c r="A153" s="35"/>
      <c r="B153" s="35"/>
      <c r="C153" s="35"/>
      <c r="D153" s="42"/>
      <c r="E153" s="35"/>
      <c r="F153" s="36" t="s">
        <v>11</v>
      </c>
      <c r="G153" s="36" t="s">
        <v>12</v>
      </c>
      <c r="H153" s="36" t="s">
        <v>13</v>
      </c>
      <c r="I153" s="36" t="s">
        <v>14</v>
      </c>
      <c r="J153" s="36" t="s">
        <v>15</v>
      </c>
      <c r="K153" s="36" t="s">
        <v>16</v>
      </c>
      <c r="L153" s="35"/>
      <c r="M153" s="35"/>
    </row>
    <row r="154" spans="1:13" ht="21.75" thickTop="1">
      <c r="A154" s="39" t="s">
        <v>56</v>
      </c>
      <c r="B154" s="12"/>
      <c r="C154" s="12"/>
      <c r="D154" s="12"/>
      <c r="E154" s="12"/>
      <c r="F154" s="12"/>
      <c r="G154" s="12"/>
      <c r="H154" s="43"/>
      <c r="I154" s="12"/>
      <c r="J154" s="12"/>
      <c r="K154" s="12"/>
      <c r="L154" s="12"/>
      <c r="M154" s="14"/>
    </row>
    <row r="155" spans="1:13" ht="21">
      <c r="A155" s="13" t="s">
        <v>36</v>
      </c>
      <c r="B155" s="12"/>
      <c r="C155" s="12"/>
      <c r="D155" s="12"/>
      <c r="E155" s="12"/>
      <c r="F155" s="12"/>
      <c r="G155" s="12"/>
      <c r="H155" s="43"/>
      <c r="I155" s="12"/>
      <c r="J155" s="12"/>
      <c r="K155" s="12"/>
      <c r="L155" s="12"/>
      <c r="M155" s="14"/>
    </row>
    <row r="156" spans="1:13" ht="21">
      <c r="A156" s="12" t="s">
        <v>117</v>
      </c>
      <c r="B156" s="12">
        <v>100000</v>
      </c>
      <c r="C156" s="12">
        <v>0</v>
      </c>
      <c r="D156" s="12">
        <v>0</v>
      </c>
      <c r="E156" s="12">
        <f>B156+D156-C156</f>
        <v>100000</v>
      </c>
      <c r="F156" s="12">
        <v>0</v>
      </c>
      <c r="G156" s="12">
        <v>0</v>
      </c>
      <c r="H156" s="43">
        <v>0</v>
      </c>
      <c r="I156" s="12">
        <v>0</v>
      </c>
      <c r="J156" s="12">
        <v>0</v>
      </c>
      <c r="K156" s="12">
        <v>0</v>
      </c>
      <c r="L156" s="12">
        <f>SUM(F156:K156)</f>
        <v>0</v>
      </c>
      <c r="M156" s="14">
        <f>E156-(SUM(F156:K156))</f>
        <v>100000</v>
      </c>
    </row>
    <row r="157" spans="1:13" ht="21.75" thickBot="1">
      <c r="A157" s="19" t="s">
        <v>118</v>
      </c>
      <c r="B157" s="20">
        <f>SUM(B156)</f>
        <v>100000</v>
      </c>
      <c r="C157" s="20">
        <v>0</v>
      </c>
      <c r="D157" s="20">
        <v>0</v>
      </c>
      <c r="E157" s="20">
        <f>B157+D157-C157</f>
        <v>100000</v>
      </c>
      <c r="F157" s="20">
        <f aca="true" t="shared" si="16" ref="F157:K157">SUM(F156)</f>
        <v>0</v>
      </c>
      <c r="G157" s="20">
        <f t="shared" si="16"/>
        <v>0</v>
      </c>
      <c r="H157" s="45">
        <f t="shared" si="16"/>
        <v>0</v>
      </c>
      <c r="I157" s="20">
        <f t="shared" si="16"/>
        <v>0</v>
      </c>
      <c r="J157" s="20">
        <f t="shared" si="16"/>
        <v>0</v>
      </c>
      <c r="K157" s="20">
        <f t="shared" si="16"/>
        <v>0</v>
      </c>
      <c r="L157" s="20">
        <f>SUM(F157:K157)</f>
        <v>0</v>
      </c>
      <c r="M157" s="22">
        <f>E157-(SUM(F157:K157))</f>
        <v>100000</v>
      </c>
    </row>
    <row r="158" spans="1:13" ht="21.75" thickTop="1">
      <c r="A158" s="27"/>
      <c r="B158" s="27"/>
      <c r="C158" s="27"/>
      <c r="D158" s="27"/>
      <c r="E158" s="27"/>
      <c r="F158" s="27"/>
      <c r="G158" s="27"/>
      <c r="H158" s="30"/>
      <c r="I158" s="27"/>
      <c r="J158" s="27"/>
      <c r="K158" s="27"/>
      <c r="L158" s="27"/>
      <c r="M158" s="28"/>
    </row>
    <row r="159" spans="1:13" ht="21">
      <c r="A159" s="27"/>
      <c r="B159" s="27"/>
      <c r="C159" s="27"/>
      <c r="D159" s="27"/>
      <c r="E159" s="27"/>
      <c r="F159" s="27"/>
      <c r="G159" s="27"/>
      <c r="H159" s="30"/>
      <c r="I159" s="27"/>
      <c r="J159" s="27"/>
      <c r="K159" s="27"/>
      <c r="L159" s="27"/>
      <c r="M159" s="28"/>
    </row>
    <row r="160" spans="1:13" ht="21">
      <c r="A160" s="27"/>
      <c r="B160" s="27"/>
      <c r="C160" s="27"/>
      <c r="D160" s="27"/>
      <c r="E160" s="27"/>
      <c r="F160" s="27"/>
      <c r="G160" s="27"/>
      <c r="H160" s="30"/>
      <c r="I160" s="27"/>
      <c r="J160" s="27"/>
      <c r="K160" s="27"/>
      <c r="L160" s="27"/>
      <c r="M160" s="28"/>
    </row>
    <row r="161" spans="1:13" ht="21">
      <c r="A161" s="27"/>
      <c r="B161" s="27"/>
      <c r="C161" s="27"/>
      <c r="D161" s="27"/>
      <c r="E161" s="27"/>
      <c r="F161" s="27"/>
      <c r="G161" s="27"/>
      <c r="H161" s="30"/>
      <c r="I161" s="27"/>
      <c r="J161" s="27"/>
      <c r="K161" s="27"/>
      <c r="L161" s="27"/>
      <c r="M161" s="28"/>
    </row>
    <row r="162" spans="1:13" ht="21">
      <c r="A162" s="27"/>
      <c r="B162" s="27"/>
      <c r="C162" s="27"/>
      <c r="D162" s="27"/>
      <c r="E162" s="27"/>
      <c r="F162" s="27"/>
      <c r="G162" s="27"/>
      <c r="H162" s="30"/>
      <c r="I162" s="27"/>
      <c r="J162" s="27"/>
      <c r="K162" s="27"/>
      <c r="L162" s="27"/>
      <c r="M162" s="28"/>
    </row>
    <row r="163" spans="1:13" ht="21">
      <c r="A163" s="27"/>
      <c r="B163" s="27"/>
      <c r="C163" s="27"/>
      <c r="D163" s="27"/>
      <c r="E163" s="27"/>
      <c r="F163" s="27"/>
      <c r="G163" s="27"/>
      <c r="H163" s="30"/>
      <c r="I163" s="27"/>
      <c r="J163" s="27"/>
      <c r="K163" s="27"/>
      <c r="L163" s="27"/>
      <c r="M163" s="28"/>
    </row>
    <row r="164" spans="1:13" ht="21">
      <c r="A164" s="27"/>
      <c r="B164" s="27"/>
      <c r="C164" s="27"/>
      <c r="D164" s="27"/>
      <c r="E164" s="27"/>
      <c r="F164" s="27"/>
      <c r="G164" s="27"/>
      <c r="H164" s="30"/>
      <c r="I164" s="27"/>
      <c r="J164" s="27"/>
      <c r="K164" s="27"/>
      <c r="L164" s="27"/>
      <c r="M164" s="28"/>
    </row>
    <row r="165" spans="1:13" ht="26.25">
      <c r="A165" s="1" t="s">
        <v>32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6.25">
      <c r="A166" s="1" t="s">
        <v>33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ht="26.25">
      <c r="A167" s="3" t="s">
        <v>119</v>
      </c>
    </row>
    <row r="168" spans="1:13" ht="21">
      <c r="A168" s="34" t="s">
        <v>3</v>
      </c>
      <c r="B168" s="34" t="s">
        <v>4</v>
      </c>
      <c r="C168" s="34" t="s">
        <v>5</v>
      </c>
      <c r="D168" s="41" t="s">
        <v>6</v>
      </c>
      <c r="E168" s="34" t="s">
        <v>7</v>
      </c>
      <c r="F168" s="34" t="s">
        <v>26</v>
      </c>
      <c r="G168" s="34"/>
      <c r="H168" s="34"/>
      <c r="I168" s="34"/>
      <c r="J168" s="34"/>
      <c r="K168" s="34"/>
      <c r="L168" s="34" t="s">
        <v>9</v>
      </c>
      <c r="M168" s="34" t="s">
        <v>10</v>
      </c>
    </row>
    <row r="169" spans="1:13" ht="21.75" thickBot="1">
      <c r="A169" s="35"/>
      <c r="B169" s="35"/>
      <c r="C169" s="35"/>
      <c r="D169" s="42"/>
      <c r="E169" s="35"/>
      <c r="F169" s="36" t="s">
        <v>11</v>
      </c>
      <c r="G169" s="36" t="s">
        <v>12</v>
      </c>
      <c r="H169" s="36" t="s">
        <v>13</v>
      </c>
      <c r="I169" s="36" t="s">
        <v>14</v>
      </c>
      <c r="J169" s="36" t="s">
        <v>15</v>
      </c>
      <c r="K169" s="36" t="s">
        <v>16</v>
      </c>
      <c r="L169" s="35"/>
      <c r="M169" s="35"/>
    </row>
    <row r="170" spans="1:13" ht="21.75" thickTop="1">
      <c r="A170" s="39" t="s">
        <v>56</v>
      </c>
      <c r="B170" s="12"/>
      <c r="C170" s="12"/>
      <c r="D170" s="12"/>
      <c r="E170" s="12"/>
      <c r="F170" s="12"/>
      <c r="G170" s="12"/>
      <c r="H170" s="43"/>
      <c r="I170" s="12"/>
      <c r="J170" s="12"/>
      <c r="K170" s="12"/>
      <c r="L170" s="12"/>
      <c r="M170" s="12"/>
    </row>
    <row r="171" spans="1:13" ht="21">
      <c r="A171" s="16" t="s">
        <v>36</v>
      </c>
      <c r="B171" s="12"/>
      <c r="C171" s="12"/>
      <c r="D171" s="12"/>
      <c r="E171" s="12"/>
      <c r="F171" s="12"/>
      <c r="G171" s="12"/>
      <c r="H171" s="43"/>
      <c r="I171" s="12"/>
      <c r="J171" s="12"/>
      <c r="K171" s="12"/>
      <c r="L171" s="12"/>
      <c r="M171" s="12"/>
    </row>
    <row r="172" spans="1:13" ht="21">
      <c r="A172" s="12" t="s">
        <v>120</v>
      </c>
      <c r="B172" s="12">
        <v>100000</v>
      </c>
      <c r="C172" s="12">
        <v>0</v>
      </c>
      <c r="D172" s="12">
        <v>0</v>
      </c>
      <c r="E172" s="12">
        <f aca="true" t="shared" si="17" ref="E172:E187">B172+D172-C172</f>
        <v>100000</v>
      </c>
      <c r="F172" s="12">
        <v>0</v>
      </c>
      <c r="G172" s="12">
        <v>0</v>
      </c>
      <c r="H172" s="43">
        <v>0</v>
      </c>
      <c r="I172" s="12">
        <v>0</v>
      </c>
      <c r="J172" s="12">
        <v>0</v>
      </c>
      <c r="K172" s="12">
        <v>0</v>
      </c>
      <c r="L172" s="12">
        <f aca="true" t="shared" si="18" ref="L172:L187">SUM(F172:K172)</f>
        <v>0</v>
      </c>
      <c r="M172" s="14">
        <f aca="true" t="shared" si="19" ref="M172:M188">E172-(SUM(F172:K172))</f>
        <v>100000</v>
      </c>
    </row>
    <row r="173" spans="1:13" ht="21">
      <c r="A173" s="12" t="s">
        <v>121</v>
      </c>
      <c r="B173" s="12">
        <v>50000</v>
      </c>
      <c r="C173" s="12">
        <v>0</v>
      </c>
      <c r="D173" s="12">
        <v>0</v>
      </c>
      <c r="E173" s="12">
        <v>50000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f t="shared" si="18"/>
        <v>0</v>
      </c>
      <c r="M173" s="12">
        <v>50000</v>
      </c>
    </row>
    <row r="174" spans="1:13" ht="21">
      <c r="A174" s="12" t="s">
        <v>122</v>
      </c>
      <c r="B174" s="12">
        <v>30000</v>
      </c>
      <c r="C174" s="12">
        <v>0</v>
      </c>
      <c r="D174" s="12">
        <v>0</v>
      </c>
      <c r="E174" s="12">
        <f t="shared" si="17"/>
        <v>30000</v>
      </c>
      <c r="F174" s="12">
        <v>0</v>
      </c>
      <c r="G174" s="12">
        <v>0</v>
      </c>
      <c r="H174" s="43">
        <v>0</v>
      </c>
      <c r="I174" s="12">
        <v>0</v>
      </c>
      <c r="J174" s="12">
        <v>0</v>
      </c>
      <c r="K174" s="12">
        <v>0</v>
      </c>
      <c r="L174" s="12">
        <f t="shared" si="18"/>
        <v>0</v>
      </c>
      <c r="M174" s="14">
        <f t="shared" si="19"/>
        <v>30000</v>
      </c>
    </row>
    <row r="175" spans="1:13" ht="21">
      <c r="A175" s="12" t="s">
        <v>123</v>
      </c>
      <c r="B175" s="12">
        <v>50000</v>
      </c>
      <c r="C175" s="12">
        <v>0</v>
      </c>
      <c r="D175" s="12">
        <v>0</v>
      </c>
      <c r="E175" s="12">
        <f t="shared" si="17"/>
        <v>50000</v>
      </c>
      <c r="F175" s="12">
        <v>0</v>
      </c>
      <c r="G175" s="12">
        <v>0</v>
      </c>
      <c r="H175" s="43">
        <v>0</v>
      </c>
      <c r="I175" s="12">
        <v>0</v>
      </c>
      <c r="J175" s="12">
        <v>0</v>
      </c>
      <c r="K175" s="12">
        <v>0</v>
      </c>
      <c r="L175" s="12">
        <f t="shared" si="18"/>
        <v>0</v>
      </c>
      <c r="M175" s="14">
        <f t="shared" si="19"/>
        <v>50000</v>
      </c>
    </row>
    <row r="176" spans="1:13" ht="21">
      <c r="A176" s="12" t="s">
        <v>124</v>
      </c>
      <c r="B176" s="12">
        <v>15000</v>
      </c>
      <c r="C176" s="12">
        <v>0</v>
      </c>
      <c r="D176" s="12">
        <v>0</v>
      </c>
      <c r="E176" s="12">
        <f t="shared" si="17"/>
        <v>15000</v>
      </c>
      <c r="F176" s="12">
        <v>0</v>
      </c>
      <c r="G176" s="12">
        <v>0</v>
      </c>
      <c r="H176" s="43">
        <v>0</v>
      </c>
      <c r="I176" s="12">
        <v>0</v>
      </c>
      <c r="J176" s="12">
        <v>0</v>
      </c>
      <c r="K176" s="12">
        <v>0</v>
      </c>
      <c r="L176" s="12">
        <f t="shared" si="18"/>
        <v>0</v>
      </c>
      <c r="M176" s="14">
        <f t="shared" si="19"/>
        <v>15000</v>
      </c>
    </row>
    <row r="177" spans="1:13" ht="21">
      <c r="A177" s="12" t="s">
        <v>125</v>
      </c>
      <c r="B177" s="12">
        <v>15000</v>
      </c>
      <c r="C177" s="12">
        <v>0</v>
      </c>
      <c r="D177" s="12">
        <v>0</v>
      </c>
      <c r="E177" s="12">
        <f t="shared" si="17"/>
        <v>15000</v>
      </c>
      <c r="F177" s="12">
        <v>0</v>
      </c>
      <c r="G177" s="12">
        <v>0</v>
      </c>
      <c r="H177" s="43">
        <v>0</v>
      </c>
      <c r="I177" s="12">
        <v>0</v>
      </c>
      <c r="J177" s="12">
        <v>0</v>
      </c>
      <c r="K177" s="12">
        <v>0</v>
      </c>
      <c r="L177" s="12">
        <f t="shared" si="18"/>
        <v>0</v>
      </c>
      <c r="M177" s="14">
        <f t="shared" si="19"/>
        <v>15000</v>
      </c>
    </row>
    <row r="178" spans="1:13" ht="21">
      <c r="A178" s="12" t="s">
        <v>126</v>
      </c>
      <c r="B178" s="12">
        <v>80000</v>
      </c>
      <c r="C178" s="12">
        <v>0</v>
      </c>
      <c r="D178" s="12">
        <v>0</v>
      </c>
      <c r="E178" s="12">
        <f t="shared" si="17"/>
        <v>80000</v>
      </c>
      <c r="F178" s="12">
        <v>0</v>
      </c>
      <c r="G178" s="12">
        <v>0</v>
      </c>
      <c r="H178" s="43">
        <v>15280</v>
      </c>
      <c r="I178" s="12">
        <v>0</v>
      </c>
      <c r="J178" s="12">
        <v>0</v>
      </c>
      <c r="K178" s="12">
        <v>0</v>
      </c>
      <c r="L178" s="12">
        <f t="shared" si="18"/>
        <v>15280</v>
      </c>
      <c r="M178" s="14">
        <f t="shared" si="19"/>
        <v>64720</v>
      </c>
    </row>
    <row r="179" spans="1:13" ht="21">
      <c r="A179" s="12" t="s">
        <v>127</v>
      </c>
      <c r="B179" s="12">
        <v>10000</v>
      </c>
      <c r="C179" s="12">
        <v>0</v>
      </c>
      <c r="D179" s="12">
        <v>0</v>
      </c>
      <c r="E179" s="12">
        <f t="shared" si="17"/>
        <v>10000</v>
      </c>
      <c r="F179" s="12">
        <v>0</v>
      </c>
      <c r="G179" s="12">
        <v>0</v>
      </c>
      <c r="H179" s="43">
        <v>0</v>
      </c>
      <c r="I179" s="12">
        <v>0</v>
      </c>
      <c r="J179" s="12">
        <v>0</v>
      </c>
      <c r="K179" s="12">
        <v>0</v>
      </c>
      <c r="L179" s="12">
        <f t="shared" si="18"/>
        <v>0</v>
      </c>
      <c r="M179" s="14">
        <f t="shared" si="19"/>
        <v>10000</v>
      </c>
    </row>
    <row r="180" spans="1:13" ht="21">
      <c r="A180" s="12" t="s">
        <v>128</v>
      </c>
      <c r="B180" s="12">
        <v>5000</v>
      </c>
      <c r="C180" s="12">
        <v>0</v>
      </c>
      <c r="D180" s="12">
        <v>0</v>
      </c>
      <c r="E180" s="12">
        <f t="shared" si="17"/>
        <v>5000</v>
      </c>
      <c r="F180" s="12">
        <v>0</v>
      </c>
      <c r="G180" s="12">
        <v>0</v>
      </c>
      <c r="H180" s="43">
        <v>0</v>
      </c>
      <c r="I180" s="12">
        <v>0</v>
      </c>
      <c r="J180" s="12">
        <v>0</v>
      </c>
      <c r="K180" s="12">
        <v>0</v>
      </c>
      <c r="L180" s="12">
        <f t="shared" si="18"/>
        <v>0</v>
      </c>
      <c r="M180" s="14">
        <f t="shared" si="19"/>
        <v>5000</v>
      </c>
    </row>
    <row r="181" spans="1:13" ht="21">
      <c r="A181" s="12" t="s">
        <v>129</v>
      </c>
      <c r="B181" s="12">
        <v>10000</v>
      </c>
      <c r="C181" s="12">
        <v>0</v>
      </c>
      <c r="D181" s="12">
        <v>0</v>
      </c>
      <c r="E181" s="12">
        <f t="shared" si="17"/>
        <v>10000</v>
      </c>
      <c r="F181" s="12">
        <v>0</v>
      </c>
      <c r="G181" s="12">
        <v>0</v>
      </c>
      <c r="H181" s="43">
        <v>0</v>
      </c>
      <c r="I181" s="12">
        <v>0</v>
      </c>
      <c r="J181" s="12">
        <v>0</v>
      </c>
      <c r="K181" s="12">
        <v>0</v>
      </c>
      <c r="L181" s="12">
        <f t="shared" si="18"/>
        <v>0</v>
      </c>
      <c r="M181" s="14">
        <f t="shared" si="19"/>
        <v>10000</v>
      </c>
    </row>
    <row r="182" spans="1:13" ht="21">
      <c r="A182" s="12" t="s">
        <v>130</v>
      </c>
      <c r="B182" s="12">
        <v>30000</v>
      </c>
      <c r="C182" s="12">
        <v>0</v>
      </c>
      <c r="D182" s="12">
        <v>0</v>
      </c>
      <c r="E182" s="12">
        <f t="shared" si="17"/>
        <v>30000</v>
      </c>
      <c r="F182" s="12">
        <v>0</v>
      </c>
      <c r="G182" s="12">
        <v>0</v>
      </c>
      <c r="H182" s="43">
        <v>18560</v>
      </c>
      <c r="I182" s="12">
        <v>0</v>
      </c>
      <c r="J182" s="12">
        <v>0</v>
      </c>
      <c r="K182" s="12">
        <v>0</v>
      </c>
      <c r="L182" s="12">
        <f t="shared" si="18"/>
        <v>18560</v>
      </c>
      <c r="M182" s="14">
        <f t="shared" si="19"/>
        <v>11440</v>
      </c>
    </row>
    <row r="183" spans="1:13" ht="21">
      <c r="A183" s="12" t="s">
        <v>131</v>
      </c>
      <c r="B183" s="12">
        <v>10000</v>
      </c>
      <c r="C183" s="12">
        <v>0</v>
      </c>
      <c r="D183" s="12">
        <v>0</v>
      </c>
      <c r="E183" s="12">
        <f t="shared" si="17"/>
        <v>10000</v>
      </c>
      <c r="F183" s="12">
        <v>0</v>
      </c>
      <c r="G183" s="12">
        <v>0</v>
      </c>
      <c r="H183" s="43">
        <v>0</v>
      </c>
      <c r="I183" s="12">
        <v>0</v>
      </c>
      <c r="J183" s="12">
        <v>10000</v>
      </c>
      <c r="K183" s="12">
        <v>0</v>
      </c>
      <c r="L183" s="12">
        <f t="shared" si="18"/>
        <v>10000</v>
      </c>
      <c r="M183" s="14">
        <f t="shared" si="19"/>
        <v>0</v>
      </c>
    </row>
    <row r="184" spans="1:13" ht="21">
      <c r="A184" s="12" t="s">
        <v>132</v>
      </c>
      <c r="B184" s="12">
        <v>30000</v>
      </c>
      <c r="C184" s="12">
        <v>0</v>
      </c>
      <c r="D184" s="12">
        <v>0</v>
      </c>
      <c r="E184" s="12">
        <f t="shared" si="17"/>
        <v>30000</v>
      </c>
      <c r="F184" s="12">
        <v>0</v>
      </c>
      <c r="G184" s="12">
        <v>0</v>
      </c>
      <c r="H184" s="43">
        <v>0</v>
      </c>
      <c r="I184" s="12">
        <v>0</v>
      </c>
      <c r="J184" s="12">
        <v>0</v>
      </c>
      <c r="K184" s="12">
        <v>0</v>
      </c>
      <c r="L184" s="12">
        <f t="shared" si="18"/>
        <v>0</v>
      </c>
      <c r="M184" s="14">
        <f t="shared" si="19"/>
        <v>30000</v>
      </c>
    </row>
    <row r="185" spans="1:13" ht="21">
      <c r="A185" s="12" t="s">
        <v>133</v>
      </c>
      <c r="B185" s="12">
        <v>10000</v>
      </c>
      <c r="C185" s="12">
        <v>0</v>
      </c>
      <c r="D185" s="12">
        <v>0</v>
      </c>
      <c r="E185" s="12">
        <f t="shared" si="17"/>
        <v>10000</v>
      </c>
      <c r="F185" s="12">
        <v>0</v>
      </c>
      <c r="G185" s="12">
        <v>0</v>
      </c>
      <c r="H185" s="43">
        <v>0</v>
      </c>
      <c r="I185" s="12">
        <v>0</v>
      </c>
      <c r="J185" s="12">
        <v>0</v>
      </c>
      <c r="K185" s="12">
        <v>0</v>
      </c>
      <c r="L185" s="12">
        <f t="shared" si="18"/>
        <v>0</v>
      </c>
      <c r="M185" s="14">
        <f t="shared" si="19"/>
        <v>10000</v>
      </c>
    </row>
    <row r="186" spans="1:13" ht="21">
      <c r="A186" s="12" t="s">
        <v>134</v>
      </c>
      <c r="B186" s="12">
        <v>80000</v>
      </c>
      <c r="C186" s="12">
        <v>0</v>
      </c>
      <c r="D186" s="12">
        <v>0</v>
      </c>
      <c r="E186" s="12">
        <f t="shared" si="17"/>
        <v>80000</v>
      </c>
      <c r="F186" s="12">
        <v>0</v>
      </c>
      <c r="G186" s="12">
        <v>0</v>
      </c>
      <c r="H186" s="43">
        <v>0</v>
      </c>
      <c r="I186" s="12">
        <v>0</v>
      </c>
      <c r="J186" s="12">
        <v>0</v>
      </c>
      <c r="K186" s="12">
        <v>0</v>
      </c>
      <c r="L186" s="12">
        <f t="shared" si="18"/>
        <v>0</v>
      </c>
      <c r="M186" s="14">
        <f t="shared" si="19"/>
        <v>80000</v>
      </c>
    </row>
    <row r="187" spans="1:13" ht="21">
      <c r="A187" s="12" t="s">
        <v>135</v>
      </c>
      <c r="B187" s="12">
        <v>5000</v>
      </c>
      <c r="C187" s="12">
        <v>0</v>
      </c>
      <c r="D187" s="12">
        <v>0</v>
      </c>
      <c r="E187" s="12">
        <f t="shared" si="17"/>
        <v>5000</v>
      </c>
      <c r="F187" s="12">
        <v>0</v>
      </c>
      <c r="G187" s="12">
        <v>0</v>
      </c>
      <c r="H187" s="43">
        <v>0</v>
      </c>
      <c r="I187" s="12">
        <v>0</v>
      </c>
      <c r="J187" s="12">
        <v>0</v>
      </c>
      <c r="K187" s="12">
        <v>0</v>
      </c>
      <c r="L187" s="12">
        <f t="shared" si="18"/>
        <v>0</v>
      </c>
      <c r="M187" s="14">
        <f t="shared" si="19"/>
        <v>5000</v>
      </c>
    </row>
    <row r="188" spans="1:13" ht="21.75" thickBot="1">
      <c r="A188" s="19" t="s">
        <v>136</v>
      </c>
      <c r="B188" s="20">
        <f aca="true" t="shared" si="20" ref="B188:L188">SUM(B172:B187)</f>
        <v>530000</v>
      </c>
      <c r="C188" s="20">
        <f t="shared" si="20"/>
        <v>0</v>
      </c>
      <c r="D188" s="20">
        <f t="shared" si="20"/>
        <v>0</v>
      </c>
      <c r="E188" s="20">
        <f t="shared" si="20"/>
        <v>530000</v>
      </c>
      <c r="F188" s="20">
        <f t="shared" si="20"/>
        <v>0</v>
      </c>
      <c r="G188" s="20">
        <f t="shared" si="20"/>
        <v>0</v>
      </c>
      <c r="H188" s="45">
        <f t="shared" si="20"/>
        <v>33840</v>
      </c>
      <c r="I188" s="20">
        <f t="shared" si="20"/>
        <v>0</v>
      </c>
      <c r="J188" s="20">
        <f t="shared" si="20"/>
        <v>10000</v>
      </c>
      <c r="K188" s="20">
        <f t="shared" si="20"/>
        <v>0</v>
      </c>
      <c r="L188" s="20">
        <f t="shared" si="20"/>
        <v>43840</v>
      </c>
      <c r="M188" s="22">
        <f t="shared" si="19"/>
        <v>486160</v>
      </c>
    </row>
    <row r="189" spans="1:13" ht="21.75" thickTop="1">
      <c r="A189" s="24"/>
      <c r="B189" s="27"/>
      <c r="C189" s="27"/>
      <c r="D189" s="27"/>
      <c r="E189" s="27"/>
      <c r="F189" s="27"/>
      <c r="G189" s="27"/>
      <c r="H189" s="30"/>
      <c r="I189" s="27"/>
      <c r="J189" s="27"/>
      <c r="K189" s="27"/>
      <c r="L189" s="27"/>
      <c r="M189" s="27"/>
    </row>
    <row r="190" spans="1:13" ht="21">
      <c r="A190" s="24"/>
      <c r="B190" s="27"/>
      <c r="C190" s="27"/>
      <c r="D190" s="27"/>
      <c r="E190" s="27"/>
      <c r="F190" s="27"/>
      <c r="G190" s="27"/>
      <c r="H190" s="30"/>
      <c r="I190" s="27"/>
      <c r="J190" s="27"/>
      <c r="K190" s="27"/>
      <c r="L190" s="27"/>
      <c r="M190" s="27"/>
    </row>
    <row r="191" spans="1:13" ht="21">
      <c r="A191" s="24"/>
      <c r="B191" s="27"/>
      <c r="C191" s="27"/>
      <c r="D191" s="27"/>
      <c r="E191" s="27"/>
      <c r="F191" s="27"/>
      <c r="G191" s="27"/>
      <c r="H191" s="30"/>
      <c r="I191" s="27"/>
      <c r="J191" s="27"/>
      <c r="K191" s="27"/>
      <c r="L191" s="27"/>
      <c r="M191" s="27"/>
    </row>
    <row r="192" spans="1:13" ht="26.25">
      <c r="A192" s="1" t="s">
        <v>32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6.25">
      <c r="A193" s="1" t="s">
        <v>33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ht="26.25">
      <c r="A194" s="3" t="s">
        <v>137</v>
      </c>
    </row>
    <row r="195" spans="1:13" ht="21">
      <c r="A195" s="34" t="s">
        <v>3</v>
      </c>
      <c r="B195" s="34" t="s">
        <v>4</v>
      </c>
      <c r="C195" s="34" t="s">
        <v>5</v>
      </c>
      <c r="D195" s="41" t="s">
        <v>6</v>
      </c>
      <c r="E195" s="34" t="s">
        <v>7</v>
      </c>
      <c r="F195" s="34" t="s">
        <v>26</v>
      </c>
      <c r="G195" s="34"/>
      <c r="H195" s="34"/>
      <c r="I195" s="34"/>
      <c r="J195" s="34"/>
      <c r="K195" s="34"/>
      <c r="L195" s="34" t="s">
        <v>9</v>
      </c>
      <c r="M195" s="34" t="s">
        <v>10</v>
      </c>
    </row>
    <row r="196" spans="1:13" ht="21.75" thickBot="1">
      <c r="A196" s="35"/>
      <c r="B196" s="35"/>
      <c r="C196" s="35"/>
      <c r="D196" s="42"/>
      <c r="E196" s="35"/>
      <c r="F196" s="36" t="s">
        <v>11</v>
      </c>
      <c r="G196" s="36" t="s">
        <v>12</v>
      </c>
      <c r="H196" s="36" t="s">
        <v>13</v>
      </c>
      <c r="I196" s="36" t="s">
        <v>14</v>
      </c>
      <c r="J196" s="36" t="s">
        <v>15</v>
      </c>
      <c r="K196" s="36" t="s">
        <v>16</v>
      </c>
      <c r="L196" s="35"/>
      <c r="M196" s="35"/>
    </row>
    <row r="197" spans="1:13" ht="21.75" thickTop="1">
      <c r="A197" s="39" t="s">
        <v>21</v>
      </c>
      <c r="B197" s="12"/>
      <c r="C197" s="12"/>
      <c r="D197" s="12"/>
      <c r="E197" s="12"/>
      <c r="F197" s="12"/>
      <c r="G197" s="12"/>
      <c r="H197" s="43"/>
      <c r="I197" s="12"/>
      <c r="J197" s="12"/>
      <c r="K197" s="12"/>
      <c r="L197" s="12"/>
      <c r="M197" s="12"/>
    </row>
    <row r="198" spans="1:13" ht="21">
      <c r="A198" s="16" t="s">
        <v>36</v>
      </c>
      <c r="B198" s="12"/>
      <c r="C198" s="12"/>
      <c r="D198" s="12"/>
      <c r="E198" s="12"/>
      <c r="F198" s="12"/>
      <c r="G198" s="12"/>
      <c r="H198" s="43"/>
      <c r="I198" s="12"/>
      <c r="J198" s="12"/>
      <c r="K198" s="12"/>
      <c r="L198" s="12"/>
      <c r="M198" s="12"/>
    </row>
    <row r="199" spans="1:13" ht="21">
      <c r="A199" s="12" t="s">
        <v>138</v>
      </c>
      <c r="B199" s="12">
        <v>100000</v>
      </c>
      <c r="C199" s="12">
        <v>0</v>
      </c>
      <c r="D199" s="12">
        <v>0</v>
      </c>
      <c r="E199" s="12">
        <f>B199+D199-C199</f>
        <v>100000</v>
      </c>
      <c r="F199" s="12">
        <v>0</v>
      </c>
      <c r="G199" s="12">
        <v>0</v>
      </c>
      <c r="H199" s="43">
        <v>0</v>
      </c>
      <c r="I199" s="12">
        <v>0</v>
      </c>
      <c r="J199" s="12">
        <v>0</v>
      </c>
      <c r="K199" s="12">
        <v>0</v>
      </c>
      <c r="L199" s="12">
        <f>SUM(F199:K199)</f>
        <v>0</v>
      </c>
      <c r="M199" s="14">
        <f>E199-(SUM(F199:K199))</f>
        <v>100000</v>
      </c>
    </row>
    <row r="200" spans="1:13" ht="21">
      <c r="A200" s="16" t="s">
        <v>37</v>
      </c>
      <c r="B200" s="12"/>
      <c r="C200" s="12"/>
      <c r="D200" s="12"/>
      <c r="E200" s="12"/>
      <c r="F200" s="12"/>
      <c r="G200" s="12"/>
      <c r="H200" s="43"/>
      <c r="I200" s="12"/>
      <c r="J200" s="12"/>
      <c r="K200" s="12"/>
      <c r="L200" s="12"/>
      <c r="M200" s="12"/>
    </row>
    <row r="201" spans="1:13" ht="21">
      <c r="A201" s="12" t="s">
        <v>139</v>
      </c>
      <c r="B201" s="12">
        <v>25200</v>
      </c>
      <c r="C201" s="12">
        <v>0</v>
      </c>
      <c r="D201" s="12">
        <v>0</v>
      </c>
      <c r="E201" s="12">
        <f>B201+D201-C201</f>
        <v>25200</v>
      </c>
      <c r="F201" s="12">
        <v>0</v>
      </c>
      <c r="G201" s="12">
        <v>0</v>
      </c>
      <c r="H201" s="43">
        <v>0</v>
      </c>
      <c r="I201" s="12">
        <v>0</v>
      </c>
      <c r="J201" s="12">
        <v>0</v>
      </c>
      <c r="K201" s="12">
        <v>0</v>
      </c>
      <c r="L201" s="12">
        <f>SUM(F201:K201)</f>
        <v>0</v>
      </c>
      <c r="M201" s="14">
        <f>E201-(SUM(F201:K201))</f>
        <v>25200</v>
      </c>
    </row>
    <row r="202" spans="1:13" ht="21">
      <c r="A202" s="16" t="s">
        <v>140</v>
      </c>
      <c r="B202" s="12"/>
      <c r="C202" s="12"/>
      <c r="D202" s="12"/>
      <c r="E202" s="12"/>
      <c r="F202" s="12"/>
      <c r="G202" s="12"/>
      <c r="H202" s="43"/>
      <c r="I202" s="12"/>
      <c r="J202" s="12"/>
      <c r="K202" s="12"/>
      <c r="L202" s="12"/>
      <c r="M202" s="14"/>
    </row>
    <row r="203" spans="1:13" ht="21">
      <c r="A203" s="12" t="s">
        <v>141</v>
      </c>
      <c r="B203" s="12">
        <v>18600</v>
      </c>
      <c r="C203" s="12">
        <v>0</v>
      </c>
      <c r="D203" s="12">
        <v>0</v>
      </c>
      <c r="E203" s="12">
        <f>B203+D203-C203</f>
        <v>18600</v>
      </c>
      <c r="F203" s="12">
        <v>0</v>
      </c>
      <c r="G203" s="12">
        <v>0</v>
      </c>
      <c r="H203" s="43">
        <v>0</v>
      </c>
      <c r="I203" s="12">
        <v>0</v>
      </c>
      <c r="J203" s="12">
        <v>0</v>
      </c>
      <c r="K203" s="12">
        <v>0</v>
      </c>
      <c r="L203" s="12">
        <v>0</v>
      </c>
      <c r="M203" s="14">
        <f>E203-(SUM(F203:K203))</f>
        <v>18600</v>
      </c>
    </row>
    <row r="204" spans="1:13" ht="21.75" thickBot="1">
      <c r="A204" s="19" t="s">
        <v>142</v>
      </c>
      <c r="B204" s="20">
        <f>SUM(B199:B201:B203)</f>
        <v>143800</v>
      </c>
      <c r="C204" s="20">
        <f>SUM(C203)</f>
        <v>0</v>
      </c>
      <c r="D204" s="20">
        <f aca="true" t="shared" si="21" ref="D204:L204">SUM(D203)</f>
        <v>0</v>
      </c>
      <c r="E204" s="20">
        <f>SUM(E199:E201:E203)</f>
        <v>143800</v>
      </c>
      <c r="F204" s="20">
        <f t="shared" si="21"/>
        <v>0</v>
      </c>
      <c r="G204" s="20">
        <f t="shared" si="21"/>
        <v>0</v>
      </c>
      <c r="H204" s="45">
        <f t="shared" si="21"/>
        <v>0</v>
      </c>
      <c r="I204" s="20">
        <f t="shared" si="21"/>
        <v>0</v>
      </c>
      <c r="J204" s="20">
        <f t="shared" si="21"/>
        <v>0</v>
      </c>
      <c r="K204" s="20">
        <f t="shared" si="21"/>
        <v>0</v>
      </c>
      <c r="L204" s="20">
        <f t="shared" si="21"/>
        <v>0</v>
      </c>
      <c r="M204" s="20">
        <f>SUM(M199:M201:M203)</f>
        <v>143800</v>
      </c>
    </row>
    <row r="205" spans="1:13" ht="21.75" thickTop="1">
      <c r="A205" s="39" t="s">
        <v>143</v>
      </c>
      <c r="B205" s="11"/>
      <c r="C205" s="11"/>
      <c r="D205" s="11"/>
      <c r="E205" s="11"/>
      <c r="F205" s="11"/>
      <c r="G205" s="11"/>
      <c r="H205" s="37"/>
      <c r="I205" s="11"/>
      <c r="J205" s="11"/>
      <c r="K205" s="11"/>
      <c r="L205" s="11"/>
      <c r="M205" s="11"/>
    </row>
    <row r="206" spans="1:13" ht="21">
      <c r="A206" s="12" t="s">
        <v>36</v>
      </c>
      <c r="B206" s="12">
        <v>1191500</v>
      </c>
      <c r="C206" s="12">
        <v>0</v>
      </c>
      <c r="D206" s="12">
        <v>176000</v>
      </c>
      <c r="E206" s="12">
        <f>B206+D206-C206</f>
        <v>1367500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f>SUM(F206:K206)</f>
        <v>0</v>
      </c>
      <c r="M206" s="14">
        <f>E206-(SUM(F206:K206))</f>
        <v>1367500</v>
      </c>
    </row>
    <row r="207" spans="1:13" ht="21">
      <c r="A207" s="53" t="s">
        <v>144</v>
      </c>
      <c r="B207" s="54">
        <f>SUM(B206:B206)</f>
        <v>1191500</v>
      </c>
      <c r="C207" s="12">
        <v>0</v>
      </c>
      <c r="D207" s="12">
        <v>176000</v>
      </c>
      <c r="E207" s="54">
        <f>SUM(E206:E206)</f>
        <v>1367500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f>SUM(F207:K207)</f>
        <v>0</v>
      </c>
      <c r="M207" s="55">
        <f>SUM(M206:M206)</f>
        <v>1367500</v>
      </c>
    </row>
    <row r="208" spans="1:13" ht="21.75" thickBot="1">
      <c r="A208" s="56" t="s">
        <v>145</v>
      </c>
      <c r="B208" s="20">
        <f>B207+B204</f>
        <v>1335300</v>
      </c>
      <c r="C208" s="20">
        <f>SUM(C207)</f>
        <v>0</v>
      </c>
      <c r="D208" s="20">
        <v>176000</v>
      </c>
      <c r="E208" s="20">
        <f>SUM(E207+E204)</f>
        <v>1511300</v>
      </c>
      <c r="F208" s="20">
        <f aca="true" t="shared" si="22" ref="F208:L208">SUM(F207)</f>
        <v>0</v>
      </c>
      <c r="G208" s="20">
        <f t="shared" si="22"/>
        <v>0</v>
      </c>
      <c r="H208" s="45">
        <f t="shared" si="22"/>
        <v>0</v>
      </c>
      <c r="I208" s="20">
        <f t="shared" si="22"/>
        <v>0</v>
      </c>
      <c r="J208" s="20">
        <f t="shared" si="22"/>
        <v>0</v>
      </c>
      <c r="K208" s="20">
        <f t="shared" si="22"/>
        <v>0</v>
      </c>
      <c r="L208" s="20">
        <f t="shared" si="22"/>
        <v>0</v>
      </c>
      <c r="M208" s="20">
        <f>SUM(M204+M207)</f>
        <v>1511300</v>
      </c>
    </row>
    <row r="209" spans="1:13" ht="21.75" thickTop="1">
      <c r="A209" s="57"/>
      <c r="B209" s="27"/>
      <c r="C209" s="27"/>
      <c r="D209" s="27"/>
      <c r="E209" s="27"/>
      <c r="F209" s="27"/>
      <c r="G209" s="27"/>
      <c r="H209" s="30"/>
      <c r="I209" s="27"/>
      <c r="J209" s="27"/>
      <c r="K209" s="27"/>
      <c r="L209" s="27"/>
      <c r="M209" s="27"/>
    </row>
    <row r="210" spans="1:13" ht="26.25">
      <c r="A210" s="1" t="s">
        <v>146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ht="26.25">
      <c r="A211" s="3" t="s">
        <v>147</v>
      </c>
    </row>
    <row r="212" spans="1:13" ht="21">
      <c r="A212" s="34" t="s">
        <v>3</v>
      </c>
      <c r="B212" s="34" t="s">
        <v>4</v>
      </c>
      <c r="C212" s="34" t="s">
        <v>5</v>
      </c>
      <c r="D212" s="41" t="s">
        <v>6</v>
      </c>
      <c r="E212" s="34" t="s">
        <v>7</v>
      </c>
      <c r="F212" s="34" t="s">
        <v>26</v>
      </c>
      <c r="G212" s="34"/>
      <c r="H212" s="34"/>
      <c r="I212" s="34"/>
      <c r="J212" s="34"/>
      <c r="K212" s="34"/>
      <c r="L212" s="34" t="s">
        <v>9</v>
      </c>
      <c r="M212" s="34" t="s">
        <v>10</v>
      </c>
    </row>
    <row r="213" spans="1:13" ht="21.75" thickBot="1">
      <c r="A213" s="35"/>
      <c r="B213" s="35"/>
      <c r="C213" s="35"/>
      <c r="D213" s="42"/>
      <c r="E213" s="35"/>
      <c r="F213" s="36" t="s">
        <v>11</v>
      </c>
      <c r="G213" s="36" t="s">
        <v>12</v>
      </c>
      <c r="H213" s="36" t="s">
        <v>13</v>
      </c>
      <c r="I213" s="36" t="s">
        <v>14</v>
      </c>
      <c r="J213" s="36" t="s">
        <v>15</v>
      </c>
      <c r="K213" s="36" t="s">
        <v>16</v>
      </c>
      <c r="L213" s="35"/>
      <c r="M213" s="35"/>
    </row>
    <row r="214" spans="1:13" ht="21.75" thickTop="1">
      <c r="A214" s="39" t="s">
        <v>56</v>
      </c>
      <c r="B214" s="12"/>
      <c r="C214" s="12"/>
      <c r="D214" s="12"/>
      <c r="E214" s="12"/>
      <c r="F214" s="12"/>
      <c r="G214" s="12"/>
      <c r="H214" s="43"/>
      <c r="I214" s="12"/>
      <c r="J214" s="12"/>
      <c r="K214" s="12"/>
      <c r="L214" s="12"/>
      <c r="M214" s="14"/>
    </row>
    <row r="215" spans="1:13" ht="21">
      <c r="A215" s="12" t="s">
        <v>36</v>
      </c>
      <c r="B215" s="12"/>
      <c r="C215" s="12"/>
      <c r="D215" s="12"/>
      <c r="E215" s="12"/>
      <c r="F215" s="12"/>
      <c r="G215" s="12"/>
      <c r="H215" s="43"/>
      <c r="I215" s="12"/>
      <c r="J215" s="12"/>
      <c r="K215" s="12"/>
      <c r="L215" s="12"/>
      <c r="M215" s="14"/>
    </row>
    <row r="216" spans="1:13" ht="21">
      <c r="A216" s="12" t="s">
        <v>148</v>
      </c>
      <c r="B216" s="12">
        <v>100000</v>
      </c>
      <c r="C216" s="12">
        <v>0</v>
      </c>
      <c r="D216" s="12">
        <v>0</v>
      </c>
      <c r="E216" s="12">
        <f>B216+D216-C216</f>
        <v>100000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f>SUM(F216:K216)</f>
        <v>0</v>
      </c>
      <c r="M216" s="14">
        <f>E216-(SUM(F216:K216))</f>
        <v>100000</v>
      </c>
    </row>
    <row r="217" spans="1:13" ht="21">
      <c r="A217" s="19" t="s">
        <v>149</v>
      </c>
      <c r="B217" s="16">
        <f>SUM(B216)</f>
        <v>100000</v>
      </c>
      <c r="C217" s="16">
        <f aca="true" t="shared" si="23" ref="C217:M218">SUM(C216)</f>
        <v>0</v>
      </c>
      <c r="D217" s="16">
        <f t="shared" si="23"/>
        <v>0</v>
      </c>
      <c r="E217" s="16">
        <f t="shared" si="23"/>
        <v>100000</v>
      </c>
      <c r="F217" s="16">
        <f t="shared" si="23"/>
        <v>0</v>
      </c>
      <c r="G217" s="16">
        <f t="shared" si="23"/>
        <v>0</v>
      </c>
      <c r="H217" s="50">
        <f t="shared" si="23"/>
        <v>0</v>
      </c>
      <c r="I217" s="16">
        <f t="shared" si="23"/>
        <v>0</v>
      </c>
      <c r="J217" s="16">
        <f t="shared" si="23"/>
        <v>0</v>
      </c>
      <c r="K217" s="16">
        <f t="shared" si="23"/>
        <v>0</v>
      </c>
      <c r="L217" s="16">
        <f t="shared" si="23"/>
        <v>0</v>
      </c>
      <c r="M217" s="16">
        <f t="shared" si="23"/>
        <v>100000</v>
      </c>
    </row>
    <row r="218" spans="1:13" ht="21.75" thickBot="1">
      <c r="A218" s="19" t="s">
        <v>150</v>
      </c>
      <c r="B218" s="20">
        <v>20475880</v>
      </c>
      <c r="C218" s="20">
        <v>1542415</v>
      </c>
      <c r="D218" s="20">
        <v>1126960</v>
      </c>
      <c r="E218" s="20">
        <v>20060425</v>
      </c>
      <c r="F218" s="20">
        <v>787216</v>
      </c>
      <c r="G218" s="21">
        <v>739609</v>
      </c>
      <c r="H218" s="45">
        <v>479632</v>
      </c>
      <c r="I218" s="20">
        <v>945258</v>
      </c>
      <c r="J218" s="20">
        <v>554562</v>
      </c>
      <c r="K218" s="20">
        <f t="shared" si="23"/>
        <v>0</v>
      </c>
      <c r="L218" s="20">
        <v>3506277</v>
      </c>
      <c r="M218" s="22">
        <v>16554148</v>
      </c>
    </row>
    <row r="219" spans="1:13" ht="21.75" thickTop="1">
      <c r="A219" s="58"/>
      <c r="B219" s="27"/>
      <c r="C219" s="27"/>
      <c r="D219" s="27"/>
      <c r="E219" s="27"/>
      <c r="F219" s="27"/>
      <c r="G219" s="27"/>
      <c r="H219" s="30"/>
      <c r="I219" s="27"/>
      <c r="J219" s="27"/>
      <c r="K219" s="27"/>
      <c r="L219" s="27"/>
      <c r="M219" s="28"/>
    </row>
  </sheetData>
  <mergeCells count="98">
    <mergeCell ref="A210:M210"/>
    <mergeCell ref="A212:A213"/>
    <mergeCell ref="B212:B213"/>
    <mergeCell ref="C212:C213"/>
    <mergeCell ref="D212:D213"/>
    <mergeCell ref="E212:E213"/>
    <mergeCell ref="F212:K212"/>
    <mergeCell ref="L212:L213"/>
    <mergeCell ref="M212:M213"/>
    <mergeCell ref="A192:M192"/>
    <mergeCell ref="A193:M193"/>
    <mergeCell ref="A195:A196"/>
    <mergeCell ref="B195:B196"/>
    <mergeCell ref="C195:C196"/>
    <mergeCell ref="D195:D196"/>
    <mergeCell ref="E195:E196"/>
    <mergeCell ref="F195:K195"/>
    <mergeCell ref="L195:L196"/>
    <mergeCell ref="M195:M196"/>
    <mergeCell ref="A165:M165"/>
    <mergeCell ref="A166:M166"/>
    <mergeCell ref="A168:A169"/>
    <mergeCell ref="B168:B169"/>
    <mergeCell ref="C168:C169"/>
    <mergeCell ref="D168:D169"/>
    <mergeCell ref="E168:E169"/>
    <mergeCell ref="F168:K168"/>
    <mergeCell ref="L168:L169"/>
    <mergeCell ref="M168:M169"/>
    <mergeCell ref="A150:M150"/>
    <mergeCell ref="A152:A153"/>
    <mergeCell ref="B152:B153"/>
    <mergeCell ref="C152:C153"/>
    <mergeCell ref="D152:D153"/>
    <mergeCell ref="E152:E153"/>
    <mergeCell ref="F152:K152"/>
    <mergeCell ref="L152:L153"/>
    <mergeCell ref="M152:M153"/>
    <mergeCell ref="A138:M138"/>
    <mergeCell ref="A139:M139"/>
    <mergeCell ref="A141:A142"/>
    <mergeCell ref="B141:B142"/>
    <mergeCell ref="C141:C142"/>
    <mergeCell ref="D141:D142"/>
    <mergeCell ref="E141:E142"/>
    <mergeCell ref="F141:K141"/>
    <mergeCell ref="L141:L142"/>
    <mergeCell ref="M141:M142"/>
    <mergeCell ref="A110:M110"/>
    <mergeCell ref="A111:M111"/>
    <mergeCell ref="A113:A114"/>
    <mergeCell ref="B113:B114"/>
    <mergeCell ref="C113:C114"/>
    <mergeCell ref="D113:D114"/>
    <mergeCell ref="E113:E114"/>
    <mergeCell ref="F113:K113"/>
    <mergeCell ref="L113:L114"/>
    <mergeCell ref="M113:M114"/>
    <mergeCell ref="A83:M83"/>
    <mergeCell ref="A84:M84"/>
    <mergeCell ref="A86:A87"/>
    <mergeCell ref="B86:B87"/>
    <mergeCell ref="C86:C87"/>
    <mergeCell ref="D86:D87"/>
    <mergeCell ref="E86:E87"/>
    <mergeCell ref="F86:K86"/>
    <mergeCell ref="L86:L87"/>
    <mergeCell ref="M86:M87"/>
    <mergeCell ref="A55:M55"/>
    <mergeCell ref="A56:M56"/>
    <mergeCell ref="A58:A59"/>
    <mergeCell ref="B58:B59"/>
    <mergeCell ref="C58:C59"/>
    <mergeCell ref="D58:D59"/>
    <mergeCell ref="E58:E59"/>
    <mergeCell ref="F58:K58"/>
    <mergeCell ref="L58:L59"/>
    <mergeCell ref="M58:M59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</mergeCells>
  <printOptions/>
  <pageMargins left="0.1968503937007874" right="0.07874015748031496" top="0.03937007874015748" bottom="0.03937007874015748" header="0.15748031496062992" footer="0.1181102362204724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2006-06-20T09:16:12Z</cp:lastPrinted>
  <dcterms:created xsi:type="dcterms:W3CDTF">2006-06-20T09:10:22Z</dcterms:created>
  <dcterms:modified xsi:type="dcterms:W3CDTF">2006-06-20T09:16:27Z</dcterms:modified>
  <cp:category/>
  <cp:version/>
  <cp:contentType/>
  <cp:contentStatus/>
</cp:coreProperties>
</file>